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  <sheet name="май1" sheetId="2" state="hidden" r:id="rId2"/>
  </sheets>
  <definedNames>
    <definedName name="_xlnm.Print_Titles" localSheetId="0">'Декабрь'!$4:$5</definedName>
    <definedName name="_xlnm.Print_Titles" localSheetId="1">'май1'!$4:$5</definedName>
    <definedName name="_xlnm.Print_Area" localSheetId="0">'Декабрь'!$A$1:$S$60</definedName>
  </definedNames>
  <calcPr fullCalcOnLoad="1"/>
</workbook>
</file>

<file path=xl/sharedStrings.xml><?xml version="1.0" encoding="utf-8"?>
<sst xmlns="http://schemas.openxmlformats.org/spreadsheetml/2006/main" count="234" uniqueCount="163">
  <si>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</si>
  <si>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</si>
  <si>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</si>
  <si>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</si>
  <si>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</si>
  <si>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</si>
  <si>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</si>
  <si>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</si>
  <si>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</si>
  <si>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</si>
  <si>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</si>
  <si>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</si>
  <si>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</si>
  <si>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</si>
  <si>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</si>
  <si>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</si>
  <si>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</si>
  <si>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</si>
  <si>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</si>
  <si>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</si>
  <si>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</si>
  <si>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</si>
  <si>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</si>
  <si>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</si>
  <si>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</si>
  <si>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</si>
  <si>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</si>
  <si>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</si>
  <si>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</si>
  <si>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</si>
  <si>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</si>
  <si>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</si>
  <si>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</si>
  <si>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</si>
  <si>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</si>
  <si>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</si>
  <si>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</si>
  <si>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</si>
  <si>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</si>
  <si>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</si>
  <si>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</si>
  <si>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</si>
  <si>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</si>
  <si>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</si>
  <si>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</si>
  <si>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</si>
  <si>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</si>
  <si>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</si>
  <si>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</si>
  <si>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</si>
  <si>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</si>
  <si>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</si>
  <si>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</si>
  <si>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</si>
  <si>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</si>
  <si>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</si>
  <si>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</si>
  <si>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</si>
  <si>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</si>
  <si>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</si>
  <si>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</si>
  <si>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</si>
  <si>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</si>
  <si>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</si>
  <si>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</si>
  <si>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</si>
  <si>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</si>
  <si>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</si>
  <si>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</si>
  <si>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</si>
  <si>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</si>
  <si>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</si>
  <si>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</si>
  <si>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</si>
  <si>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</si>
  <si>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</si>
  <si>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</si>
  <si>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</si>
  <si>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</si>
  <si>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</si>
  <si>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</si>
  <si>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</si>
  <si>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</si>
  <si>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</si>
  <si>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</si>
  <si>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</si>
  <si>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</si>
  <si>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</si>
  <si>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</si>
  <si>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</si>
  <si>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</si>
  <si>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</si>
  <si>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</si>
  <si>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</si>
  <si>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</si>
  <si>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</si>
  <si>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</si>
  <si>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</si>
  <si>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</si>
  <si>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</si>
  <si>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</si>
  <si>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</si>
  <si>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</si>
  <si>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</si>
  <si>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</si>
  <si>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</si>
  <si>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</si>
  <si>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</si>
  <si>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</si>
  <si>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</si>
  <si>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</si>
  <si>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</si>
  <si>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</si>
  <si>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</si>
  <si>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</si>
  <si>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</si>
  <si>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</si>
  <si>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</si>
  <si>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</si>
  <si>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</si>
  <si>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</si>
  <si>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</si>
  <si>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</si>
  <si>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</si>
  <si>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</si>
  <si>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</si>
  <si>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</si>
  <si>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</si>
  <si>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</si>
  <si>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</si>
  <si>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</si>
  <si>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</si>
  <si>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</si>
  <si>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</si>
  <si>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</si>
  <si>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</si>
  <si>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</si>
  <si>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</si>
  <si>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</si>
  <si>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</si>
  <si>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</si>
  <si>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</si>
  <si>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</si>
  <si>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</si>
  <si>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</si>
  <si>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</si>
  <si>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</si>
  <si>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</si>
  <si>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</si>
  <si>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</si>
  <si>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</si>
  <si>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</si>
  <si>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</si>
  <si>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</si>
  <si>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</si>
  <si>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</si>
  <si>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</si>
  <si>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</si>
  <si>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</si>
  <si>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Национальная экономика</t>
  </si>
  <si>
    <t>Факт за аналогичный период 2022 г.</t>
  </si>
  <si>
    <t>на 01 января 2024 года</t>
  </si>
  <si>
    <t>Функционирование судебной системы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</si>
</sst>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7975"/>
          <c:w val="0.974"/>
          <c:h val="0.4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Декабрь!$A$11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Декабрь!$B$11:$E$11</c:f>
              <c:numCache/>
            </c:numRef>
          </c:val>
          <c:shape val="box"/>
        </c:ser>
        <c:ser>
          <c:idx val="2"/>
          <c:order val="1"/>
          <c:tx>
            <c:strRef>
              <c:f>Декабрь!$A$21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Декабрь!$B$21:$E$21</c:f>
              <c:numCache/>
            </c:numRef>
          </c:val>
          <c:shape val="box"/>
        </c:ser>
        <c:ser>
          <c:idx val="3"/>
          <c:order val="2"/>
          <c:tx>
            <c:strRef>
              <c:f>Декабрь!$A$24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Декабрь!$B$24:$E$24</c:f>
              <c:numCache/>
            </c:numRef>
          </c:val>
          <c:shape val="box"/>
        </c:ser>
        <c:ser>
          <c:idx val="4"/>
          <c:order val="3"/>
          <c:tx>
            <c:strRef>
              <c:f>Декабрь!$A$29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Декабрь!$B$29:$E$29</c:f>
              <c:numCache/>
            </c:numRef>
          </c:val>
          <c:shape val="box"/>
        </c:ser>
        <c:ser>
          <c:idx val="5"/>
          <c:order val="4"/>
          <c:tx>
            <c:strRef>
              <c:f>Декабрь!$A$34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Декабрь!$B$34:$E$34</c:f>
              <c:numCache/>
            </c:numRef>
          </c:val>
          <c:shape val="box"/>
        </c:ser>
        <c:ser>
          <c:idx val="6"/>
          <c:order val="5"/>
          <c:tx>
            <c:strRef>
              <c:f>Декабрь!$A$37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Декабрь!$B$37:$E$37</c:f>
              <c:numCache/>
            </c:numRef>
          </c:val>
          <c:shape val="box"/>
        </c:ser>
        <c:ser>
          <c:idx val="7"/>
          <c:order val="6"/>
          <c:tx>
            <c:strRef>
              <c:f>Декабрь!$A$43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Декабрь!$B$43:$E$43</c:f>
              <c:numCache/>
            </c:numRef>
          </c:val>
          <c:shape val="box"/>
        </c:ser>
        <c:ser>
          <c:idx val="9"/>
          <c:order val="7"/>
          <c:tx>
            <c:strRef>
              <c:f>Декабрь!$A$48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Декабрь!$B$48:$E$48</c:f>
              <c:numCache/>
            </c:numRef>
          </c:val>
          <c:shape val="box"/>
        </c:ser>
        <c:ser>
          <c:idx val="10"/>
          <c:order val="8"/>
          <c:tx>
            <c:strRef>
              <c:f>Декабрь!$A$53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Декабрь!$B$53:$E$53</c:f>
              <c:numCache/>
            </c:numRef>
          </c:val>
          <c:shape val="box"/>
        </c:ser>
        <c:ser>
          <c:idx val="11"/>
          <c:order val="9"/>
          <c:tx>
            <c:strRef>
              <c:f>Декабрь!$A$58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Декабрь!$B$58:$E$58</c:f>
              <c:numCache/>
            </c:numRef>
          </c:val>
          <c:shape val="box"/>
        </c:ser>
        <c:ser>
          <c:idx val="1"/>
          <c:order val="10"/>
          <c:tx>
            <c:strRef>
              <c:f>Декабрь!$A$56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Декабрь!$B$56:$E$56</c:f>
              <c:numCache/>
            </c:numRef>
          </c:val>
          <c:shape val="box"/>
        </c:ser>
        <c:ser>
          <c:idx val="8"/>
          <c:order val="11"/>
          <c:tx>
            <c:strRef>
              <c:f>Декабрь!$A$46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Декабрь!$B$4:$E$4</c:f>
              <c:strCache/>
            </c:strRef>
          </c:cat>
          <c:val>
            <c:numRef>
              <c:f>Декабрь!$B$46:$E$46</c:f>
              <c:numCache/>
            </c:numRef>
          </c:val>
          <c:shape val="box"/>
        </c:ser>
        <c:overlap val="100"/>
        <c:gapWidth val="75"/>
        <c:shape val="box"/>
        <c:axId val="3279283"/>
        <c:axId val="29513548"/>
      </c:bar3DChart>
      <c:catAx>
        <c:axId val="327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43"/>
          <c:w val="0.49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47625</xdr:rowOff>
    </xdr:from>
    <xdr:to>
      <xdr:col>18</xdr:col>
      <xdr:colOff>285750</xdr:colOff>
      <xdr:row>35</xdr:row>
      <xdr:rowOff>180975</xdr:rowOff>
    </xdr:to>
    <xdr:graphicFrame>
      <xdr:nvGraphicFramePr>
        <xdr:cNvPr id="1" name="Диаграмма 1"/>
        <xdr:cNvGraphicFramePr/>
      </xdr:nvGraphicFramePr>
      <xdr:xfrm>
        <a:off x="7315200" y="1495425"/>
        <a:ext cx="8620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85" zoomScaleSheetLayoutView="100" zoomScalePageLayoutView="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9" sqref="E59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7" t="s">
        <v>143</v>
      </c>
      <c r="B1" s="77"/>
      <c r="C1" s="77"/>
      <c r="D1" s="77"/>
      <c r="E1" s="77"/>
    </row>
    <row r="2" spans="1:5" ht="15">
      <c r="A2" s="78" t="s">
        <v>161</v>
      </c>
      <c r="B2" s="78"/>
      <c r="C2" s="78"/>
      <c r="D2" s="78"/>
      <c r="E2" s="78"/>
    </row>
    <row r="3" spans="1:5" ht="5.25" customHeight="1" hidden="1">
      <c r="A3" s="79" t="s">
        <v>0</v>
      </c>
      <c r="B3" s="79"/>
      <c r="C3" s="79"/>
      <c r="D3" s="79"/>
      <c r="E3" s="79"/>
    </row>
    <row r="4" spans="1:5" ht="45" customHeight="1">
      <c r="A4" s="4" t="s">
        <v>1</v>
      </c>
      <c r="B4" s="16" t="s">
        <v>2</v>
      </c>
      <c r="C4" s="16" t="s">
        <v>158</v>
      </c>
      <c r="D4" s="16" t="s">
        <v>69</v>
      </c>
      <c r="E4" s="16" t="s">
        <v>160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80" t="s">
        <v>22</v>
      </c>
      <c r="B10" s="81"/>
      <c r="C10" s="81"/>
      <c r="D10" s="81"/>
      <c r="E10" s="81"/>
    </row>
    <row r="11" spans="1:5" ht="12.75">
      <c r="A11" s="11" t="s">
        <v>23</v>
      </c>
      <c r="B11" s="33">
        <f>B12+B13+B14+B15+B16+B17+B19+B20</f>
        <v>162311.8</v>
      </c>
      <c r="C11" s="33">
        <f>C12+C13+C14+C15+C16+C17+C19+C20</f>
        <v>156097.5</v>
      </c>
      <c r="D11" s="33" t="e">
        <f>D12+D13+D14+D15+D16+D17+D19+D20+#REF!</f>
        <v>#REF!</v>
      </c>
      <c r="E11" s="33">
        <f>E12+E13+E14+E15+E16+E18+E19+E20</f>
        <v>141055.7</v>
      </c>
    </row>
    <row r="12" spans="1:5" ht="42" customHeight="1">
      <c r="A12" s="8" t="s">
        <v>144</v>
      </c>
      <c r="B12" s="73">
        <v>3505.4</v>
      </c>
      <c r="C12" s="64">
        <v>3351.5</v>
      </c>
      <c r="D12" s="42">
        <v>0</v>
      </c>
      <c r="E12" s="64">
        <v>2608.7</v>
      </c>
    </row>
    <row r="13" spans="1:5" ht="51">
      <c r="A13" s="8" t="s">
        <v>145</v>
      </c>
      <c r="B13" s="73">
        <v>7678</v>
      </c>
      <c r="C13" s="64">
        <v>7528.7</v>
      </c>
      <c r="D13" s="42" t="e">
        <f>$C:$C/#REF!*100</f>
        <v>#REF!</v>
      </c>
      <c r="E13" s="64">
        <v>6566.6</v>
      </c>
    </row>
    <row r="14" spans="1:5" ht="51">
      <c r="A14" s="8" t="s">
        <v>146</v>
      </c>
      <c r="B14" s="73">
        <v>53406.3</v>
      </c>
      <c r="C14" s="64">
        <v>51985.6</v>
      </c>
      <c r="D14" s="42" t="e">
        <f>$C:$C/#REF!*100</f>
        <v>#REF!</v>
      </c>
      <c r="E14" s="64">
        <v>48330.2</v>
      </c>
    </row>
    <row r="15" spans="1:5" ht="12.75">
      <c r="A15" s="8" t="s">
        <v>162</v>
      </c>
      <c r="B15" s="41">
        <v>5.6</v>
      </c>
      <c r="C15" s="64">
        <v>5.6</v>
      </c>
      <c r="D15" s="27">
        <v>0</v>
      </c>
      <c r="E15" s="64">
        <v>117.5</v>
      </c>
    </row>
    <row r="16" spans="1:5" ht="38.25">
      <c r="A16" s="8" t="s">
        <v>147</v>
      </c>
      <c r="B16" s="74">
        <v>17098.2</v>
      </c>
      <c r="C16" s="64">
        <v>16099.2</v>
      </c>
      <c r="D16" s="42">
        <v>0</v>
      </c>
      <c r="E16" s="64">
        <v>13935.4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64">
        <v>287.8</v>
      </c>
    </row>
    <row r="18" spans="1:5" ht="12.75">
      <c r="A18" s="8" t="s">
        <v>28</v>
      </c>
      <c r="B18" s="73">
        <v>0</v>
      </c>
      <c r="C18" s="64">
        <v>0</v>
      </c>
      <c r="D18" s="42"/>
      <c r="E18" s="64">
        <v>287.8</v>
      </c>
    </row>
    <row r="19" spans="1:5" ht="12.75">
      <c r="A19" s="8" t="s">
        <v>29</v>
      </c>
      <c r="B19" s="73">
        <v>350</v>
      </c>
      <c r="C19" s="64">
        <v>0</v>
      </c>
      <c r="D19" s="42">
        <v>0</v>
      </c>
      <c r="E19" s="64">
        <v>0</v>
      </c>
    </row>
    <row r="20" spans="1:5" ht="12.75">
      <c r="A20" s="1" t="s">
        <v>30</v>
      </c>
      <c r="B20" s="73">
        <v>80268.3</v>
      </c>
      <c r="C20" s="64">
        <v>77126.9</v>
      </c>
      <c r="D20" s="42" t="e">
        <f>$C:$C/#REF!*100</f>
        <v>#REF!</v>
      </c>
      <c r="E20" s="64">
        <v>69209.5</v>
      </c>
    </row>
    <row r="21" spans="1:5" ht="25.5">
      <c r="A21" s="11" t="s">
        <v>32</v>
      </c>
      <c r="B21" s="75">
        <f>B22+B23</f>
        <v>490</v>
      </c>
      <c r="C21" s="75">
        <f>C22+C23</f>
        <v>300</v>
      </c>
      <c r="D21" s="75">
        <f>D22+D23</f>
        <v>0</v>
      </c>
      <c r="E21" s="75">
        <f>E22+E23</f>
        <v>929.7</v>
      </c>
    </row>
    <row r="22" spans="1:5" ht="38.25">
      <c r="A22" s="8" t="s">
        <v>148</v>
      </c>
      <c r="B22" s="74">
        <v>300</v>
      </c>
      <c r="C22" s="64">
        <v>300</v>
      </c>
      <c r="D22" s="42"/>
      <c r="E22" s="76">
        <v>300</v>
      </c>
    </row>
    <row r="23" spans="1:5" ht="25.5">
      <c r="A23" s="8" t="s">
        <v>149</v>
      </c>
      <c r="B23" s="74">
        <v>190</v>
      </c>
      <c r="C23" s="64">
        <v>0</v>
      </c>
      <c r="D23" s="42"/>
      <c r="E23" s="64">
        <v>629.7</v>
      </c>
    </row>
    <row r="24" spans="1:5" ht="12.75">
      <c r="A24" s="11" t="s">
        <v>159</v>
      </c>
      <c r="B24" s="33">
        <f>B25+B26+B27+B28</f>
        <v>119863.1</v>
      </c>
      <c r="C24" s="33">
        <f>C25+C26+C27+C28</f>
        <v>114036.2</v>
      </c>
      <c r="D24" s="33" t="e">
        <f>D25+D26+D27+D28</f>
        <v>#REF!</v>
      </c>
      <c r="E24" s="33">
        <f>E25+E26+E27+E28</f>
        <v>134552.8</v>
      </c>
    </row>
    <row r="25" spans="1:5" ht="12.75" customHeight="1" hidden="1">
      <c r="A25" s="10" t="s">
        <v>64</v>
      </c>
      <c r="B25" s="34"/>
      <c r="C25" s="73"/>
      <c r="D25" s="27">
        <v>0</v>
      </c>
      <c r="E25" s="73"/>
    </row>
    <row r="26" spans="1:5" ht="12.75">
      <c r="A26" s="8" t="s">
        <v>34</v>
      </c>
      <c r="B26" s="34">
        <v>30496.8</v>
      </c>
      <c r="C26" s="64">
        <v>25380.7</v>
      </c>
      <c r="D26" s="27">
        <v>0</v>
      </c>
      <c r="E26" s="64">
        <v>22664.3</v>
      </c>
    </row>
    <row r="27" spans="1:5" ht="12.75">
      <c r="A27" s="10" t="s">
        <v>77</v>
      </c>
      <c r="B27" s="26">
        <v>77022.5</v>
      </c>
      <c r="C27" s="64">
        <v>76748.5</v>
      </c>
      <c r="D27" s="27" t="e">
        <f>$C:$C/#REF!*100</f>
        <v>#REF!</v>
      </c>
      <c r="E27" s="64">
        <v>108116.4</v>
      </c>
    </row>
    <row r="28" spans="1:5" ht="12.75">
      <c r="A28" s="8" t="s">
        <v>35</v>
      </c>
      <c r="B28" s="34">
        <v>12343.8</v>
      </c>
      <c r="C28" s="64">
        <v>11907</v>
      </c>
      <c r="D28" s="27" t="e">
        <f>$C:$C/#REF!*100</f>
        <v>#REF!</v>
      </c>
      <c r="E28" s="64">
        <v>3772.1</v>
      </c>
    </row>
    <row r="29" spans="1:5" ht="12.75">
      <c r="A29" s="11" t="s">
        <v>150</v>
      </c>
      <c r="B29" s="33">
        <f>B31+B32+B33+B30</f>
        <v>170847.40000000002</v>
      </c>
      <c r="C29" s="28">
        <f>C31+C32+C33+C30</f>
        <v>167633.6</v>
      </c>
      <c r="D29" s="24" t="e">
        <f>$C:$C/#REF!*100</f>
        <v>#REF!</v>
      </c>
      <c r="E29" s="28">
        <f>E31+E32+E33+E30</f>
        <v>229142.6</v>
      </c>
    </row>
    <row r="30" spans="1:5" ht="12.75">
      <c r="A30" s="8" t="s">
        <v>37</v>
      </c>
      <c r="B30" s="64">
        <v>13286</v>
      </c>
      <c r="C30" s="64">
        <v>13264.7</v>
      </c>
      <c r="D30" s="27">
        <v>0</v>
      </c>
      <c r="E30" s="64">
        <v>20365.6</v>
      </c>
    </row>
    <row r="31" spans="1:5" ht="12.75">
      <c r="A31" s="8" t="s">
        <v>38</v>
      </c>
      <c r="B31" s="34">
        <v>86135.3</v>
      </c>
      <c r="C31" s="64">
        <v>83787.4</v>
      </c>
      <c r="D31" s="27">
        <v>0</v>
      </c>
      <c r="E31" s="64">
        <v>91104.1</v>
      </c>
    </row>
    <row r="32" spans="1:5" ht="12.75">
      <c r="A32" s="8" t="s">
        <v>39</v>
      </c>
      <c r="B32" s="34">
        <v>62594.9</v>
      </c>
      <c r="C32" s="64">
        <v>62037.1</v>
      </c>
      <c r="D32" s="27" t="e">
        <f>$C:$C/#REF!*100</f>
        <v>#REF!</v>
      </c>
      <c r="E32" s="64">
        <v>93719.2</v>
      </c>
    </row>
    <row r="33" spans="1:5" ht="12.75">
      <c r="A33" s="8" t="s">
        <v>40</v>
      </c>
      <c r="B33" s="34">
        <v>8831.2</v>
      </c>
      <c r="C33" s="64">
        <v>8544.4</v>
      </c>
      <c r="D33" s="27" t="e">
        <f>$C:$C/#REF!*100</f>
        <v>#REF!</v>
      </c>
      <c r="E33" s="64">
        <v>23953.7</v>
      </c>
    </row>
    <row r="34" spans="1:5" ht="12.75">
      <c r="A34" s="11" t="s">
        <v>114</v>
      </c>
      <c r="B34" s="33">
        <f>B35+B36</f>
        <v>4978</v>
      </c>
      <c r="C34" s="33">
        <f>C35+C36</f>
        <v>4899.4</v>
      </c>
      <c r="D34" s="33">
        <f>D35+D36</f>
        <v>0</v>
      </c>
      <c r="E34" s="33">
        <f>E35+E36</f>
        <v>2534</v>
      </c>
    </row>
    <row r="35" spans="1:5" ht="25.5">
      <c r="A35" s="39" t="s">
        <v>141</v>
      </c>
      <c r="B35" s="73">
        <v>567</v>
      </c>
      <c r="C35" s="64">
        <v>567</v>
      </c>
      <c r="D35" s="42"/>
      <c r="E35" s="64">
        <v>459.3</v>
      </c>
    </row>
    <row r="36" spans="1:5" ht="25.5">
      <c r="A36" s="39" t="s">
        <v>141</v>
      </c>
      <c r="B36" s="73">
        <v>4411</v>
      </c>
      <c r="C36" s="64">
        <v>4332.4</v>
      </c>
      <c r="D36" s="42"/>
      <c r="E36" s="64">
        <v>2074.7</v>
      </c>
    </row>
    <row r="37" spans="1:5" ht="12.75">
      <c r="A37" s="11" t="s">
        <v>41</v>
      </c>
      <c r="B37" s="33">
        <f>B38+B39+B41+B42+B40</f>
        <v>575023</v>
      </c>
      <c r="C37" s="33">
        <f>C38+C39+C41+C42+C40</f>
        <v>572514.8</v>
      </c>
      <c r="D37" s="33" t="e">
        <f>D38+D39+D41+D42+D40</f>
        <v>#REF!</v>
      </c>
      <c r="E37" s="33">
        <f>E38+E39+E41+E42+E40</f>
        <v>535050</v>
      </c>
    </row>
    <row r="38" spans="1:5" ht="12.75">
      <c r="A38" s="8" t="s">
        <v>42</v>
      </c>
      <c r="B38" s="34">
        <v>186341.8</v>
      </c>
      <c r="C38" s="64">
        <v>186341.8</v>
      </c>
      <c r="D38" s="27" t="e">
        <f>$C:$C/#REF!*100</f>
        <v>#REF!</v>
      </c>
      <c r="E38" s="64">
        <v>192846.1</v>
      </c>
    </row>
    <row r="39" spans="1:5" ht="12.75">
      <c r="A39" s="8" t="s">
        <v>43</v>
      </c>
      <c r="B39" s="34">
        <v>265675.4</v>
      </c>
      <c r="C39" s="64">
        <v>265325</v>
      </c>
      <c r="D39" s="27" t="e">
        <f>$C:$C/#REF!*100</f>
        <v>#REF!</v>
      </c>
      <c r="E39" s="64">
        <v>226835.1</v>
      </c>
    </row>
    <row r="40" spans="1:5" ht="12.75">
      <c r="A40" s="20" t="s">
        <v>104</v>
      </c>
      <c r="B40" s="34">
        <v>85482.8</v>
      </c>
      <c r="C40" s="64">
        <v>85234</v>
      </c>
      <c r="D40" s="27" t="e">
        <f>$C:$C/#REF!*100</f>
        <v>#REF!</v>
      </c>
      <c r="E40" s="64">
        <v>83399.1</v>
      </c>
    </row>
    <row r="41" spans="1:5" ht="12.75">
      <c r="A41" s="8" t="s">
        <v>151</v>
      </c>
      <c r="B41" s="34">
        <v>8420.2</v>
      </c>
      <c r="C41" s="64">
        <v>8289.2</v>
      </c>
      <c r="D41" s="27" t="e">
        <f>$C:$C/#REF!*100</f>
        <v>#REF!</v>
      </c>
      <c r="E41" s="64">
        <v>11185.4</v>
      </c>
    </row>
    <row r="42" spans="1:5" ht="12.75">
      <c r="A42" s="8" t="s">
        <v>45</v>
      </c>
      <c r="B42" s="34">
        <v>29102.8</v>
      </c>
      <c r="C42" s="64">
        <v>27324.8</v>
      </c>
      <c r="D42" s="27" t="e">
        <f>$C:$C/#REF!*100</f>
        <v>#REF!</v>
      </c>
      <c r="E42" s="64">
        <v>20784.3</v>
      </c>
    </row>
    <row r="43" spans="1:5" ht="12.75">
      <c r="A43" s="11" t="s">
        <v>152</v>
      </c>
      <c r="B43" s="33">
        <f>B44+B45</f>
        <v>82789</v>
      </c>
      <c r="C43" s="28">
        <f>C44+C45</f>
        <v>81930.6</v>
      </c>
      <c r="D43" s="24" t="e">
        <f>$C:$C/#REF!*100</f>
        <v>#REF!</v>
      </c>
      <c r="E43" s="28">
        <f>E44+E45</f>
        <v>78385</v>
      </c>
    </row>
    <row r="44" spans="1:5" ht="12.75">
      <c r="A44" s="8" t="s">
        <v>47</v>
      </c>
      <c r="B44" s="34">
        <v>53110.3</v>
      </c>
      <c r="C44" s="64">
        <v>53094.2</v>
      </c>
      <c r="D44" s="27" t="e">
        <f>$C:$C/#REF!*100</f>
        <v>#REF!</v>
      </c>
      <c r="E44" s="64">
        <v>52638</v>
      </c>
    </row>
    <row r="45" spans="1:5" ht="16.5" customHeight="1">
      <c r="A45" s="8" t="s">
        <v>153</v>
      </c>
      <c r="B45" s="73">
        <v>29678.7</v>
      </c>
      <c r="C45" s="64">
        <v>28836.4</v>
      </c>
      <c r="D45" s="42" t="e">
        <f>$C:$C/#REF!*100</f>
        <v>#REF!</v>
      </c>
      <c r="E45" s="64">
        <v>25747</v>
      </c>
    </row>
    <row r="46" spans="1:5" ht="16.5" customHeight="1">
      <c r="A46" s="11" t="s">
        <v>97</v>
      </c>
      <c r="B46" s="33">
        <f>B47</f>
        <v>36.4</v>
      </c>
      <c r="C46" s="33">
        <f>C47</f>
        <v>36.4</v>
      </c>
      <c r="D46" s="33">
        <f>D47</f>
        <v>0</v>
      </c>
      <c r="E46" s="33">
        <f>E47</f>
        <v>37.6</v>
      </c>
    </row>
    <row r="47" spans="1:5" ht="16.5" customHeight="1">
      <c r="A47" s="8" t="s">
        <v>98</v>
      </c>
      <c r="B47" s="73">
        <v>36.4</v>
      </c>
      <c r="C47" s="64">
        <v>36.4</v>
      </c>
      <c r="D47" s="42"/>
      <c r="E47" s="64">
        <v>37.6</v>
      </c>
    </row>
    <row r="48" spans="1:5" ht="12.75">
      <c r="A48" s="11" t="s">
        <v>49</v>
      </c>
      <c r="B48" s="33">
        <f>B49+B50+B51+B52</f>
        <v>44346.200000000004</v>
      </c>
      <c r="C48" s="28">
        <f>C49++C50+C51+C52</f>
        <v>38401.50000000001</v>
      </c>
      <c r="D48" s="24" t="e">
        <f>$C:$C/#REF!*100</f>
        <v>#REF!</v>
      </c>
      <c r="E48" s="28">
        <f>E49++E50+E51+E52</f>
        <v>42347.9</v>
      </c>
    </row>
    <row r="49" spans="1:5" ht="12.75">
      <c r="A49" s="8" t="s">
        <v>50</v>
      </c>
      <c r="B49" s="34">
        <v>1132.2</v>
      </c>
      <c r="C49" s="64">
        <v>1131.9</v>
      </c>
      <c r="D49" s="27">
        <v>0</v>
      </c>
      <c r="E49" s="64">
        <v>914.1</v>
      </c>
    </row>
    <row r="50" spans="1:5" ht="12.75">
      <c r="A50" s="8" t="s">
        <v>52</v>
      </c>
      <c r="B50" s="34">
        <v>38395.9</v>
      </c>
      <c r="C50" s="64">
        <v>34413.3</v>
      </c>
      <c r="D50" s="27" t="e">
        <f>$C:$C/#REF!*100</f>
        <v>#REF!</v>
      </c>
      <c r="E50" s="64">
        <v>38953.4</v>
      </c>
    </row>
    <row r="51" spans="1:5" ht="12.75">
      <c r="A51" s="8" t="s">
        <v>53</v>
      </c>
      <c r="B51" s="26">
        <v>3718.8</v>
      </c>
      <c r="C51" s="64">
        <v>1810.3</v>
      </c>
      <c r="D51" s="27">
        <v>0</v>
      </c>
      <c r="E51" s="64">
        <v>1546.6</v>
      </c>
    </row>
    <row r="52" spans="1:5" ht="12.75">
      <c r="A52" s="8" t="s">
        <v>54</v>
      </c>
      <c r="B52" s="34">
        <v>1099.3</v>
      </c>
      <c r="C52" s="64">
        <v>1046</v>
      </c>
      <c r="D52" s="27" t="e">
        <f>$C:$C/#REF!*100</f>
        <v>#REF!</v>
      </c>
      <c r="E52" s="64">
        <v>933.8</v>
      </c>
    </row>
    <row r="53" spans="1:5" ht="12.75">
      <c r="A53" s="11" t="s">
        <v>154</v>
      </c>
      <c r="B53" s="25">
        <f>B54+B55</f>
        <v>49225.5</v>
      </c>
      <c r="C53" s="25">
        <f>C54+C55</f>
        <v>49147</v>
      </c>
      <c r="D53" s="25" t="e">
        <f>D54+D55</f>
        <v>#REF!</v>
      </c>
      <c r="E53" s="25">
        <f>E54+E55</f>
        <v>72012.6</v>
      </c>
    </row>
    <row r="54" spans="1:5" ht="12.75">
      <c r="A54" s="39" t="s">
        <v>62</v>
      </c>
      <c r="B54" s="26">
        <v>42662.3</v>
      </c>
      <c r="C54" s="64">
        <v>42598.5</v>
      </c>
      <c r="D54" s="27" t="e">
        <f>$C:$C/#REF!*100</f>
        <v>#REF!</v>
      </c>
      <c r="E54" s="64">
        <v>36818</v>
      </c>
    </row>
    <row r="55" spans="1:5" ht="13.5" customHeight="1">
      <c r="A55" s="12" t="s">
        <v>63</v>
      </c>
      <c r="B55" s="74">
        <v>6563.2</v>
      </c>
      <c r="C55" s="64">
        <v>6548.5</v>
      </c>
      <c r="D55" s="42">
        <v>0</v>
      </c>
      <c r="E55" s="64">
        <v>35194.6</v>
      </c>
    </row>
    <row r="56" spans="1:5" ht="13.5" customHeight="1">
      <c r="A56" s="13" t="s">
        <v>155</v>
      </c>
      <c r="B56" s="75">
        <f>B57</f>
        <v>5651.5</v>
      </c>
      <c r="C56" s="75">
        <f>C57</f>
        <v>5645.1</v>
      </c>
      <c r="D56" s="75">
        <f>D57</f>
        <v>0</v>
      </c>
      <c r="E56" s="75">
        <f>E57</f>
        <v>3682.1</v>
      </c>
    </row>
    <row r="57" spans="1:5" ht="30.75" customHeight="1">
      <c r="A57" s="8" t="s">
        <v>156</v>
      </c>
      <c r="B57" s="74">
        <v>5651.5</v>
      </c>
      <c r="C57" s="64">
        <v>5645.1</v>
      </c>
      <c r="D57" s="42"/>
      <c r="E57" s="64">
        <v>3682.1</v>
      </c>
    </row>
    <row r="58" spans="1:5" ht="26.25" customHeight="1">
      <c r="A58" s="13" t="s">
        <v>80</v>
      </c>
      <c r="B58" s="75">
        <f>B59</f>
        <v>0</v>
      </c>
      <c r="C58" s="75">
        <f>C59</f>
        <v>0</v>
      </c>
      <c r="D58" s="75">
        <f>D59</f>
        <v>0</v>
      </c>
      <c r="E58" s="75">
        <f>E59</f>
        <v>1180.3</v>
      </c>
    </row>
    <row r="59" spans="1:5" ht="26.25" customHeight="1">
      <c r="A59" s="12" t="s">
        <v>157</v>
      </c>
      <c r="B59" s="74">
        <v>0</v>
      </c>
      <c r="C59" s="73">
        <v>0</v>
      </c>
      <c r="D59" s="42">
        <v>0</v>
      </c>
      <c r="E59" s="73">
        <v>1180.3</v>
      </c>
    </row>
    <row r="60" spans="1:5" ht="15.75" customHeight="1">
      <c r="A60" s="14" t="s">
        <v>55</v>
      </c>
      <c r="B60" s="33">
        <f>B11+B21+B24+B29+B37+B43+B48+B53+B58+B34+B56+B46</f>
        <v>1215561.9</v>
      </c>
      <c r="C60" s="33">
        <f>C11+C21+C24+C29+C37+C43+C48+C53+C58+C34+C56+C46</f>
        <v>1190642.1</v>
      </c>
      <c r="D60" s="33" t="e">
        <f>D11+D21+D24+D29+D37+D43+D48+D53+D58+D34+D56+D46</f>
        <v>#REF!</v>
      </c>
      <c r="E60" s="33">
        <f>E11+E21+E24+E29+E37+E43+E48+E53+E58+E34+E56+E46</f>
        <v>1240910.3000000003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7" t="s">
        <v>102</v>
      </c>
      <c r="B1" s="77"/>
      <c r="C1" s="77"/>
      <c r="D1" s="77"/>
      <c r="E1" s="77"/>
      <c r="F1" s="77"/>
      <c r="G1" s="77"/>
      <c r="H1" s="77"/>
      <c r="I1" s="29"/>
    </row>
    <row r="2" spans="1:9" ht="15">
      <c r="A2" s="78" t="s">
        <v>139</v>
      </c>
      <c r="B2" s="78"/>
      <c r="C2" s="78"/>
      <c r="D2" s="78"/>
      <c r="E2" s="78"/>
      <c r="F2" s="78"/>
      <c r="G2" s="78"/>
      <c r="H2" s="78"/>
      <c r="I2" s="30"/>
    </row>
    <row r="3" spans="1:9" ht="5.2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2" t="s">
        <v>3</v>
      </c>
      <c r="B6" s="83"/>
      <c r="C6" s="83"/>
      <c r="D6" s="83"/>
      <c r="E6" s="83"/>
      <c r="F6" s="83"/>
      <c r="G6" s="83"/>
      <c r="H6" s="83"/>
      <c r="I6" s="84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80" t="s">
        <v>22</v>
      </c>
      <c r="B72" s="81"/>
      <c r="C72" s="81"/>
      <c r="D72" s="81"/>
      <c r="E72" s="81"/>
      <c r="F72" s="81"/>
      <c r="G72" s="81"/>
      <c r="H72" s="81"/>
      <c r="I72" s="85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2024-02-21T07:53:18Z</dcterms:modified>
  <cp:category/>
  <cp:version/>
  <cp:contentType/>
  <cp:contentStatus/>
</cp:coreProperties>
</file>