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9120" windowHeight="1935" tabRatio="740"/>
  </bookViews>
  <sheets>
    <sheet name="1_Заполн" sheetId="10" r:id="rId1"/>
    <sheet name="2_Заполн" sheetId="8" r:id="rId2"/>
    <sheet name="3_Заполн" sheetId="9" r:id="rId3"/>
    <sheet name="4_Заполн" sheetId="7" r:id="rId4"/>
    <sheet name="5_СтатО_Р1 Заполн" sheetId="4" r:id="rId5"/>
    <sheet name="6_СтатО_Р2 Заполн" sheetId="5" r:id="rId6"/>
    <sheet name="Р3 ЗАПОЛНЕНИЕ" sheetId="6" state="hidden" r:id="rId7"/>
    <sheet name="Радел 1" sheetId="1" r:id="rId8"/>
    <sheet name="Радел 2" sheetId="2" r:id="rId9"/>
    <sheet name="Радел 3" sheetId="3" r:id="rId10"/>
  </sheets>
  <definedNames>
    <definedName name="_xlnm.Print_Area" localSheetId="0">'1_Заполн'!$A$1:$DG$11</definedName>
    <definedName name="_xlnm.Print_Area" localSheetId="1">'2_Заполн'!$A$1:$EV$9</definedName>
    <definedName name="_xlnm.Print_Area" localSheetId="2">'3_Заполн'!$A$1:$CL$8</definedName>
    <definedName name="_xlnm.Print_Area" localSheetId="3">'4_Заполн'!$A$1:$BW$7</definedName>
    <definedName name="_xlnm.Print_Area" localSheetId="7">'Радел 1'!$A$1:$C$27</definedName>
    <definedName name="_xlnm.Print_Area" localSheetId="8">'Радел 2'!$A$1:$C$34</definedName>
    <definedName name="_xlnm.Print_Area" localSheetId="9">'Радел 3'!$A$1:$C$34</definedName>
  </definedNames>
  <calcPr calcId="145621"/>
</workbook>
</file>

<file path=xl/calcChain.xml><?xml version="1.0" encoding="utf-8"?>
<calcChain xmlns="http://schemas.openxmlformats.org/spreadsheetml/2006/main">
  <c r="AP5" i="9" l="1"/>
  <c r="CZ10" i="10" l="1"/>
  <c r="BI10" i="10" l="1"/>
  <c r="EH6" i="8"/>
  <c r="DE6" i="8"/>
  <c r="CT6" i="8"/>
  <c r="CF6" i="8"/>
  <c r="BX6" i="8"/>
  <c r="R7" i="8"/>
  <c r="CA4" i="9"/>
  <c r="AY4" i="9"/>
  <c r="AU4" i="9"/>
  <c r="L4" i="5" s="1"/>
  <c r="W4" i="9"/>
  <c r="Y4" i="9"/>
  <c r="W5" i="9" l="1"/>
  <c r="G4" i="5"/>
  <c r="BQ6" i="8"/>
  <c r="D4" i="9"/>
  <c r="BB4" i="9"/>
  <c r="AJ10" i="10"/>
  <c r="D5" i="9" l="1"/>
  <c r="AQ5" i="9"/>
  <c r="CL10" i="10"/>
  <c r="CK10" i="10" s="1"/>
  <c r="BH10" i="10" s="1"/>
  <c r="EM6" i="8" l="1"/>
  <c r="EL7" i="8" s="1"/>
  <c r="EJ6" i="8"/>
  <c r="EI7" i="8" s="1"/>
  <c r="BP4" i="7"/>
  <c r="AU4" i="7"/>
  <c r="AT4" i="7"/>
  <c r="AS4" i="7"/>
  <c r="AR4" i="7"/>
  <c r="AQ4" i="7"/>
  <c r="AP4" i="7"/>
  <c r="BM4" i="7"/>
  <c r="S4" i="7"/>
  <c r="R4" i="7"/>
  <c r="Q4" i="7"/>
  <c r="P4" i="7"/>
  <c r="O4" i="7"/>
  <c r="N4" i="7"/>
  <c r="M4" i="7"/>
  <c r="L4" i="7"/>
  <c r="K4" i="7"/>
  <c r="J4" i="7"/>
  <c r="I4" i="7"/>
  <c r="H4" i="7"/>
  <c r="AS10" i="10"/>
  <c r="AK4" i="7"/>
  <c r="C4" i="7"/>
  <c r="BS4" i="7"/>
  <c r="CB7" i="8"/>
  <c r="BK4" i="7" l="1"/>
  <c r="F4" i="7"/>
  <c r="E4" i="6" s="1"/>
  <c r="V4" i="5"/>
  <c r="U4" i="5"/>
  <c r="T4" i="5"/>
  <c r="S4" i="5"/>
  <c r="R4" i="5"/>
  <c r="H4" i="5"/>
  <c r="J4" i="5"/>
  <c r="E4" i="5"/>
  <c r="B4" i="5"/>
  <c r="AD4" i="5"/>
  <c r="BM4" i="9"/>
  <c r="BC4" i="9"/>
  <c r="V10" i="10" s="1"/>
  <c r="V4" i="9"/>
  <c r="D4" i="5" l="1"/>
  <c r="P4" i="5"/>
  <c r="EN7" i="8" l="1"/>
  <c r="EM7" i="8"/>
  <c r="EK7" i="8"/>
  <c r="EJ7" i="8"/>
  <c r="DH7" i="8"/>
  <c r="DF7" i="8"/>
  <c r="CD7" i="8"/>
  <c r="Q7" i="8"/>
  <c r="P7" i="8"/>
  <c r="O7" i="8"/>
  <c r="M7" i="8"/>
  <c r="L7" i="8"/>
  <c r="CX6" i="8"/>
  <c r="CT7" i="8" l="1"/>
  <c r="CX7" i="8"/>
  <c r="AG4" i="6" l="1"/>
  <c r="AF4" i="6"/>
  <c r="AD4" i="6"/>
  <c r="AC4" i="6"/>
  <c r="AB4" i="6"/>
  <c r="Z4" i="6"/>
  <c r="Y4" i="6"/>
  <c r="W4" i="6"/>
  <c r="T4" i="6"/>
  <c r="R4" i="6"/>
  <c r="Q4" i="6"/>
  <c r="P4" i="6"/>
  <c r="O4" i="6"/>
  <c r="J4" i="6"/>
  <c r="I4" i="6"/>
  <c r="H4" i="6"/>
  <c r="G4" i="6"/>
  <c r="C8" i="3" s="1"/>
  <c r="B4" i="6"/>
  <c r="AV4" i="7"/>
  <c r="N4" i="6" s="1"/>
  <c r="AN4" i="7"/>
  <c r="M4" i="6" s="1"/>
  <c r="T4" i="7"/>
  <c r="F4" i="6" s="1"/>
  <c r="D4" i="7" l="1"/>
  <c r="AL4" i="7"/>
  <c r="C6" i="3"/>
  <c r="C34" i="3"/>
  <c r="C33" i="3"/>
  <c r="C31" i="3"/>
  <c r="C30" i="3"/>
  <c r="C29" i="3"/>
  <c r="C27" i="3"/>
  <c r="C26" i="3"/>
  <c r="C24" i="3"/>
  <c r="C21" i="3"/>
  <c r="C19" i="3"/>
  <c r="C18" i="3"/>
  <c r="C17" i="3"/>
  <c r="C16" i="3"/>
  <c r="C15" i="3"/>
  <c r="C14" i="3"/>
  <c r="C11" i="3"/>
  <c r="C10" i="3"/>
  <c r="C9" i="3"/>
  <c r="C7" i="3"/>
  <c r="C3" i="3"/>
  <c r="C34" i="2"/>
  <c r="C33" i="2"/>
  <c r="C31" i="2"/>
  <c r="C26" i="2"/>
  <c r="C24" i="2"/>
  <c r="C23" i="2"/>
  <c r="C22" i="2"/>
  <c r="C21" i="2"/>
  <c r="C20" i="2"/>
  <c r="C19" i="2"/>
  <c r="C16" i="2"/>
  <c r="C15" i="2"/>
  <c r="C14" i="2"/>
  <c r="C13" i="2"/>
  <c r="C11" i="2"/>
  <c r="C9" i="2"/>
  <c r="C8" i="2"/>
  <c r="C6" i="2"/>
  <c r="C5" i="2"/>
  <c r="C3" i="2"/>
  <c r="C27" i="1"/>
  <c r="C26" i="1"/>
  <c r="C25" i="1"/>
  <c r="C24" i="1"/>
  <c r="C21" i="1"/>
  <c r="C20" i="1"/>
  <c r="C19" i="1"/>
  <c r="C18" i="1"/>
  <c r="C15" i="1"/>
  <c r="C14" i="1"/>
  <c r="C13" i="1"/>
  <c r="C12" i="1"/>
  <c r="C11" i="1"/>
  <c r="C8" i="1"/>
  <c r="C7" i="1"/>
  <c r="C6" i="1"/>
  <c r="C3" i="1"/>
  <c r="AG5" i="6"/>
  <c r="AF5" i="6"/>
  <c r="AB5" i="6"/>
  <c r="Z5" i="6"/>
  <c r="Y5" i="6"/>
  <c r="T5" i="6"/>
  <c r="U4" i="6"/>
  <c r="U5" i="6" s="1"/>
  <c r="K4" i="6"/>
  <c r="C4" i="6"/>
  <c r="AG5" i="5"/>
  <c r="AF5" i="5"/>
  <c r="AC5" i="5"/>
  <c r="AB5" i="5"/>
  <c r="Y5" i="5"/>
  <c r="V5" i="5"/>
  <c r="O5" i="5"/>
  <c r="N5" i="5"/>
  <c r="M5" i="5"/>
  <c r="L5" i="5"/>
  <c r="J5" i="5"/>
  <c r="H5" i="5"/>
  <c r="G5" i="5"/>
  <c r="E5" i="5"/>
  <c r="D5" i="5"/>
  <c r="U5" i="5"/>
  <c r="D26" i="2" l="1"/>
  <c r="C4" i="4"/>
  <c r="K5" i="4"/>
  <c r="H4" i="4"/>
  <c r="O4" i="4"/>
  <c r="U4" i="4"/>
  <c r="Z5" i="4" l="1"/>
  <c r="M5" i="4"/>
  <c r="D34" i="3"/>
  <c r="D33" i="3"/>
  <c r="D29" i="3"/>
  <c r="D27" i="3"/>
  <c r="D26" i="3"/>
  <c r="D21" i="3"/>
  <c r="C22" i="3"/>
  <c r="D22" i="3" s="1"/>
  <c r="C12" i="3"/>
  <c r="C4" i="3"/>
  <c r="D34" i="2"/>
  <c r="D33" i="2"/>
  <c r="D30" i="2"/>
  <c r="D29" i="2"/>
  <c r="D23" i="2"/>
  <c r="D16" i="2"/>
  <c r="D15" i="2"/>
  <c r="D14" i="2"/>
  <c r="D13" i="2"/>
  <c r="D11" i="2"/>
  <c r="D9" i="2"/>
  <c r="D8" i="2"/>
  <c r="D6" i="2"/>
  <c r="D5" i="2"/>
  <c r="C17" i="2"/>
  <c r="D22" i="2" s="1"/>
  <c r="D27" i="1"/>
  <c r="D14" i="1"/>
  <c r="D12" i="1"/>
  <c r="C22" i="1" l="1"/>
  <c r="C16" i="1"/>
  <c r="C9" i="1"/>
  <c r="C4" i="1"/>
</calcChain>
</file>

<file path=xl/sharedStrings.xml><?xml version="1.0" encoding="utf-8"?>
<sst xmlns="http://schemas.openxmlformats.org/spreadsheetml/2006/main" count="1070" uniqueCount="644">
  <si>
    <t>Наименование показателя</t>
  </si>
  <si>
    <t>N строки</t>
  </si>
  <si>
    <t>Всего</t>
  </si>
  <si>
    <t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</t>
  </si>
  <si>
    <t>Численность специалистов, обеспечивающих деятельность комиссий по делам несовершеннолетних и защите их прав</t>
  </si>
  <si>
    <t>в том числе:</t>
  </si>
  <si>
    <t>комиссии по делам несовершеннолетних и защите их прав субъекта Российской Федерации</t>
  </si>
  <si>
    <t>территориальных (муниципальных) комиссий по делам несовершеннолетних и защите их прав</t>
  </si>
  <si>
    <t>Число общественных комиссий по делам несовершеннолетних и защите их прав</t>
  </si>
  <si>
    <t>Число заседаний, проведенных комиссиями по делам несовершеннолетних и защите их прав</t>
  </si>
  <si>
    <t>комиссией по делам несовершеннолетних и защите их прав субъекта Российской Федерации</t>
  </si>
  <si>
    <t>из них: выездных, расширенных</t>
  </si>
  <si>
    <t>территориальными (муниципальными) комиссиями по делам несовершеннолетних и защите их прав</t>
  </si>
  <si>
    <t>Число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</t>
  </si>
  <si>
    <t>Число рассмотренных обращений граждан</t>
  </si>
  <si>
    <t>комиссией по делам несовершеннолетних и защите их прав субъекта Российской Федерации (поступивших, в том числе в адрес специалистов, обеспечивающих деятельность комиссии по делам несовершеннолетних и защите их прав, либо ее председателя, заместителя председателя или членов)</t>
  </si>
  <si>
    <t>территориальными (муниципальными) комиссиями по делам несовершеннолетних и защите их прав (поступивших, в том числе в адрес специалистов, обеспечивающих деятельность комиссии по делам несовершеннолетних и защите их прав, либо ее председателя, заместителя председателя или членов)</t>
  </si>
  <si>
    <t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интересов несовершеннолетних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</si>
  <si>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</si>
  <si>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</t>
  </si>
  <si>
    <t>с вынесением решения о допуске заявителя к деятельности с участием несовершеннолетних</t>
  </si>
  <si>
    <t>с вынесением решения о недопуске заявителя к деятельности с участием несовершеннолетних</t>
  </si>
  <si>
    <t>Число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</si>
  <si>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из них: удовлетворено судом</t>
  </si>
  <si>
    <t>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</si>
  <si>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</si>
  <si>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</si>
  <si>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</si>
  <si>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</si>
  <si>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</si>
  <si>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</si>
  <si>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</si>
  <si>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</si>
  <si>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</si>
  <si>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За отчетный период</t>
  </si>
  <si>
    <t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</t>
  </si>
  <si>
    <t>Из строки 01:</t>
  </si>
  <si>
    <t>численность несовершеннолетних, совершивших преступления, административные правонарушения и иные антиобщественные действия в период проведения с ними различными органами и учреждениями системы профилактики безнадзорности и правонарушений несовершеннолетних индивидуальной профилактической работы</t>
  </si>
  <si>
    <t>численность несовершеннолетних, в отношении которых прекращена индивидуальная профилактическая работа</t>
  </si>
  <si>
    <t>из них:</t>
  </si>
  <si>
    <t>в связи с улучшением ситуации</t>
  </si>
  <si>
    <t>численность несовершеннолетних, находящихся в социально опасном положении</t>
  </si>
  <si>
    <t>численность несовершеннолетних, в отношении которых в отчетный период прекращена индивидуальная профилактическая работа</t>
  </si>
  <si>
    <t>по причине улучшения ситуации</t>
  </si>
  <si>
    <t>численность несовершеннолетних, обучающихся по образовательным программам начального общего, основного общего и среднего общего образования</t>
  </si>
  <si>
    <t>численность несовершеннолетних, обучающихся по образовательным программам среднего профессионального образования</t>
  </si>
  <si>
    <t>численность несовершеннолетних, обучающихся по образовательным программам высшего образования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</si>
  <si>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</si>
  <si>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о лишении родительских прав</t>
  </si>
  <si>
    <t>об ограничении родительских прав</t>
  </si>
  <si>
    <t>иные</t>
  </si>
  <si>
    <t>Число исковых заявлений, рассмотренных судом (из строки 11)</t>
  </si>
  <si>
    <t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</t>
  </si>
  <si>
    <t>с решением о согласовании оставления общеобразовательной организации либо отчисления из организации, осуществляющей образовательную деятельность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</si>
  <si>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</si>
  <si>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срок исполнения которых наступил в отчетный период</t>
  </si>
  <si>
    <t>из них: исполнено в полном объеме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</si>
  <si>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</si>
  <si>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протоколов и постановлений об административных правонарушениях несовершеннолетних, поступивших 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</si>
  <si>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рассмотренных территориальными (муниципальными) комиссиями по делам несовершеннолетних и защите их прав</t>
  </si>
  <si>
    <t>с вынесением постановления о назначении административного наказания</t>
  </si>
  <si>
    <t>с вынесением постановления о прекращении производства по делу</t>
  </si>
  <si>
    <t>с вынесением определения о передаче дела судье, в орган, должностному лицу, уполномоченным назначать административные наказания иного вида или размера, либо применять иные меры воздействия в соответствии с законодательством Российской Федерации</t>
  </si>
  <si>
    <t>с вынесением определения о передаче дела на рассмотрение по подведомственности либо о возвращении протокола и других материалов</t>
  </si>
  <si>
    <t>с вынесением иных видов определений</t>
  </si>
  <si>
    <t>Число протоколов и постановлений в отношении родителей (законных представителей) 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</si>
  <si>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</si>
  <si>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>Число рассмотренных судом жалоб (протестов) на постановления территориальных (муниципальных) комиссий по делам несовершеннолетних и защите их прав по делам об административных правонарушениях</t>
  </si>
  <si>
    <t>удовлетворено судом</t>
  </si>
  <si>
    <t>Число постановлений о назначении административного наказания в виде штрафа, вынесенных территориальными (муниципальными) комиссиями по делам несовершеннолетних и защите их прав</t>
  </si>
  <si>
    <t>в отношении несовершеннолетних</t>
  </si>
  <si>
    <t>направлено для исполнения судебным приставам-исполнителям</t>
  </si>
  <si>
    <t>в отношении родителей (законных представителей) несовершеннолетних и иных взрослых лиц</t>
  </si>
  <si>
    <t>Число материалов прекращенных уголовных дел или материалов об отказе в возбуждении уголовного дела, либо заверенных в установленном порядке копий таких материалов, поступивших в территориальные (муниципальные) 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</si>
  <si>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 уголовных дел или материалы об отказе в возбуждении уголовного дела, либо заверенные в установленном порядке копии таких материалов</t>
  </si>
  <si>
    <t>численность несовершеннолетних, в отношении которых приняты постановления о применении мер воздействия</t>
  </si>
  <si>
    <t>численность несовершеннолетних, в отношении которых приняты постановления территориальных (муниципальных) комиссий по делам несовершеннолетних и защите их прав о ходатайстве перед судом о помещении несовершеннолетнего в специальное учебно-воспитательное учреждение закрытого типа</t>
  </si>
  <si>
    <t>19</t>
  </si>
  <si>
    <t>21</t>
  </si>
  <si>
    <t>Наименование территории</t>
  </si>
  <si>
    <t>с вынесением постановления о прекращении 
производства по делу</t>
  </si>
  <si>
    <t>с вынесением определения о передаче дела на рассмотрение 
по подведомственности либо о возвращении протокола
 и других материалов</t>
  </si>
  <si>
    <t>Число протоколов и постановлений об административных правонарушениях несовершеннолетних, поступивших на рассмотрение в территориальные (муниципальные) комиссии 
по делам несовершеннолетних и защите их прав</t>
  </si>
  <si>
    <t>с вынесением постановления о назначении 
административного наказания</t>
  </si>
  <si>
    <t>с вынесением постановления о прекращении
 производства по делу</t>
  </si>
  <si>
    <t>с вынесением определения о передаче дела на рассмотрение
 по подведомственности либо о возвращении протокола 
и других материалов</t>
  </si>
  <si>
    <t>Число постановлений о назначении административного 
наказания в виде штрафа, вынесенных территориальными (муниципальными) комиссиями по делам 
несовершеннолетних и защите их прав</t>
  </si>
  <si>
    <t>Число протоколов и постановлений в отношении родителей 
(законных представителей) несовершеннолетних 
и иных взрослых лиц, рассмотренных территориальными (муниципальными) комиссиями по делам несовершеннолетних и защите их прав</t>
  </si>
  <si>
    <t>направлено для исполнения судебным 
приставам-исполнителям</t>
  </si>
  <si>
    <t>Численность несовершеннолетних, в отношении которых рассмотрены поступившие материалы прекращенных
 уголовных дел или материалы об отказе в возбуждении уголовного дела, либо заверенные в установленном порядке копии таких материалов</t>
  </si>
  <si>
    <t>Число заседаний, проведенных комиссиями 
по делам несовершеннолетних и защите их прав</t>
  </si>
  <si>
    <t>Число территориальных (муниципальных) 
комиссий по делам несовершеннолетних и защите 
их прав, осуществляющих деятельность в муниципальных образованиях субъекта
 Российской Федерации</t>
  </si>
  <si>
    <t>Число посещений членами комиссии по делам несовершеннолетних и защите их прав субъекта Российской Федерации организаций в рамках 
проверки поступивших сообщений о нарушении 
прав и законных интересов несовершеннолетних</t>
  </si>
  <si>
    <t>численность несовершеннолетних, находящихся 
в социально опасном положении</t>
  </si>
  <si>
    <t>численность несовершеннолетних, в отношении которых 
в отчетный период прекращена индивидуальная 
профилактическая работа</t>
  </si>
  <si>
    <r>
      <t xml:space="preserve">Число исковых заявлений, рассмотренных судом 
</t>
    </r>
    <r>
      <rPr>
        <b/>
        <sz val="11"/>
        <rFont val="Times New Roman"/>
        <family val="1"/>
        <charset val="204"/>
      </rPr>
      <t>(из строки 11)</t>
    </r>
  </si>
  <si>
    <t>3.1.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</si>
  <si>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</si>
  <si>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</si>
  <si>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</si>
  <si>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</si>
  <si>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</si>
  <si>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</si>
  <si>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</si>
  <si>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</si>
  <si>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</si>
  <si>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</si>
  <si>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</si>
  <si>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</si>
  <si>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</si>
  <si>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</si>
  <si>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</si>
  <si>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</si>
  <si>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</si>
  <si>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</si>
  <si>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</si>
  <si>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</si>
  <si>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</si>
  <si>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</si>
  <si>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</si>
  <si>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</si>
  <si>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3.2.2.10</t>
  </si>
  <si>
    <t>3.2.2.11.</t>
  </si>
  <si>
    <t>3.2.2.12.</t>
  </si>
  <si>
    <t>3.2.3.</t>
  </si>
  <si>
    <t>3.2.4.</t>
  </si>
  <si>
    <t>3.2.5.</t>
  </si>
  <si>
    <t>3.3.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</si>
  <si>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</si>
  <si>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</si>
  <si>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</si>
  <si>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</si>
  <si>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</si>
  <si>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</si>
  <si>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</si>
  <si>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</si>
  <si>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3.4.2.</t>
  </si>
  <si>
    <t>3.4.2.1.</t>
  </si>
  <si>
    <t>3.4.2.2.</t>
  </si>
  <si>
    <t>3.4.2.3.</t>
  </si>
  <si>
    <t>3.4.2.4.</t>
  </si>
  <si>
    <t>3.4.2.5.</t>
  </si>
  <si>
    <t>3.4.2.6.</t>
  </si>
  <si>
    <t>3.4.3.</t>
  </si>
  <si>
    <t>3.4.4.</t>
  </si>
  <si>
    <t>3.4.5.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</si>
  <si>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</si>
  <si>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</si>
  <si>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</si>
  <si>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</si>
  <si>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</si>
  <si>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</si>
  <si>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</si>
  <si>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</si>
  <si>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3.7.</t>
  </si>
  <si>
    <t>3.7.1.</t>
  </si>
  <si>
    <t>3.7.1.1.</t>
  </si>
  <si>
    <t>3.7.1.2.</t>
  </si>
  <si>
    <t>№</t>
  </si>
  <si>
    <t>Наименование городского округа, муниципального района</t>
  </si>
  <si>
    <r>
      <t xml:space="preserve">Количество протоколов и постановлений об административных правонарушениях </t>
    </r>
    <r>
      <rPr>
        <b/>
        <sz val="10"/>
        <color theme="1"/>
        <rFont val="Times New Roman"/>
        <family val="1"/>
        <charset val="204"/>
      </rPr>
      <t>несовершеннолетних,</t>
    </r>
    <r>
      <rPr>
        <sz val="10"/>
        <color theme="1"/>
        <rFont val="Times New Roman"/>
        <family val="1"/>
        <charset val="204"/>
      </rPr>
      <t xml:space="preserve"> поступивших на рассмотрение в территориальные (муниципальные) КДН и ЗП, всего за отчётный период</t>
    </r>
  </si>
  <si>
    <t>Количество протоколов и постановлений об административных правонарушениях несовершеннолетних, рассмотренных территориальными (муниципальными) КДН и ЗП, всего за отчётный период</t>
  </si>
  <si>
    <t>с вынесением постановления о назначении административного наказания, всего за отчётный период</t>
  </si>
  <si>
    <t xml:space="preserve">по ст. 6.8. КоАП РФ </t>
  </si>
  <si>
    <t>по ст. 6.9. КоАП РФ</t>
  </si>
  <si>
    <t>по ст. 6.11. КоАП РФ</t>
  </si>
  <si>
    <t>по ст. 6.24. КоАП РФ</t>
  </si>
  <si>
    <t>по ст. 7.17. КоАП РФ</t>
  </si>
  <si>
    <t>по ст. 7.27. КоАП РФ</t>
  </si>
  <si>
    <t>по административным правонарушениям в области дорожного движения (Глава 12 КоАП РФ)</t>
  </si>
  <si>
    <t>по ст. 20.1. КоАП РФ</t>
  </si>
  <si>
    <t>по ст. 20.3. КоАП РФ</t>
  </si>
  <si>
    <t>по ст. 20.20. КоАП РФ</t>
  </si>
  <si>
    <t>по ст. 20.21 КоАП РФ</t>
  </si>
  <si>
    <t>с вынесением постановления о прекращении производства по делу, всего за отчётный период</t>
  </si>
  <si>
    <t>по ст. 6.8. КоАП РФ</t>
  </si>
  <si>
    <t>с вынесением определения о передаче дела судье, в орган, должностному лицу, уполномоченным назначать административные наказания иного вида или размере либо применять иные меры воздействия в соответствии с законодательством Российской Федерации, всего за отчётный период</t>
  </si>
  <si>
    <t>с вынесением иных видов определений, всего за отчётный период</t>
  </si>
  <si>
    <r>
      <t>Количество протоколов и постановлений в отношении</t>
    </r>
    <r>
      <rPr>
        <b/>
        <sz val="10"/>
        <color theme="1"/>
        <rFont val="Times New Roman"/>
        <family val="1"/>
        <charset val="204"/>
      </rPr>
      <t xml:space="preserve"> родителей (законных представителей) </t>
    </r>
    <r>
      <rPr>
        <sz val="10"/>
        <color theme="1"/>
        <rFont val="Times New Roman"/>
        <family val="1"/>
        <charset val="204"/>
      </rPr>
      <t>несовершеннолетних и иных взрослых лиц, поступивших на рассмотрение в территориальные (муниципальные) КДН и ЗП, всего за отчётный период</t>
    </r>
  </si>
  <si>
    <t>Количество протоколов и постановлений в отношении родителей (законных представителей) несовершеннолетних и иных взрослых лиц, рассмотренных территориальными (муниципальными) КДН и ЗП, всего за отчётный период</t>
  </si>
  <si>
    <t>по ст. 5.35. КоАП РФ</t>
  </si>
  <si>
    <t>по ст. 5.36. КоАП РФ</t>
  </si>
  <si>
    <t>по ст. 6.10. КоАП РФ</t>
  </si>
  <si>
    <t>по ст. 6.23. КоАП РФ</t>
  </si>
  <si>
    <t>по ст. 20.22. КоАП РФ</t>
  </si>
  <si>
    <t>по иным статьям законов субъектов Российской Федерации об административных правонарушениях</t>
  </si>
  <si>
    <t>по статьям законов субъектов Российской Федерации об административных правонарушениях</t>
  </si>
  <si>
    <t>Количество жалоб (протестов) на постановления территориальных (муниципальных) КДН и ЗП о назначении административного наказания, всего за отчётный период</t>
  </si>
  <si>
    <t xml:space="preserve">Количество рассмотренных судом в течение отчётного периода жалоб (протестов) на постановления территориальных (муниципальных) КДН и ЗП о назначении административного наказания, всего за отчётный период </t>
  </si>
  <si>
    <t>в отношении несовершеннолетних, всего за отчётный период</t>
  </si>
  <si>
    <t>в отношении родителей (законных представителей) несовершеннолетних и иных взрослых лиц, всего за отчётный период</t>
  </si>
  <si>
    <t>с вынесением определения о передаче дела на рассмотрение 
по подведомственности либо о возвращении протокола и других материалов, 
всего за отчётный период</t>
  </si>
  <si>
    <t>Число протоколов и постановлений в отношении родителей (законных представителей) несовершеннолетних и иных 
взрослых лиц, поступивших на рассмотрение в территориальные (муниципальные) комиссии по делам 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</si>
  <si>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 заверенных в установленном порядке копий таких материалов, поступивших в территориальные (муниципальные) комиссии по делам 
несовершеннолетних и защите их прав, всего за отчётный период</t>
  </si>
  <si>
    <t>Численность несовершеннолетних, в отношении которых рассмотрены поступившие материалы прекращенных уголовных дел или материалы об отказе в возбуждении уголовного дела, 
либо заверенные в установленном порядке копии таких материалов</t>
  </si>
  <si>
    <t>иные, в том числе по  статьям законов субъектов Российской Федерации об административных правонарушениях</t>
  </si>
  <si>
    <t>2</t>
  </si>
  <si>
    <t>3</t>
  </si>
  <si>
    <t>4</t>
  </si>
  <si>
    <t>5</t>
  </si>
  <si>
    <t>6</t>
  </si>
  <si>
    <t>11</t>
  </si>
  <si>
    <t>18</t>
  </si>
  <si>
    <t>22</t>
  </si>
  <si>
    <t>из них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</si>
  <si>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</si>
  <si>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</si>
  <si>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</si>
  <si>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</si>
  <si>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</si>
  <si>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</si>
  <si>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</si>
  <si>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</si>
  <si>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</si>
  <si>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</si>
  <si>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</si>
  <si>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</si>
  <si>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</si>
  <si>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</si>
  <si>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11.1</t>
  </si>
  <si>
    <t>11.2</t>
  </si>
  <si>
    <t>12.1</t>
  </si>
  <si>
    <t>12.2</t>
  </si>
  <si>
    <t>13.1</t>
  </si>
  <si>
    <t>14.1</t>
  </si>
  <si>
    <t>14.2</t>
  </si>
  <si>
    <t>14.3</t>
  </si>
  <si>
    <t>15.1</t>
  </si>
  <si>
    <t>16.1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</si>
  <si>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</si>
  <si>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</si>
  <si>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</si>
  <si>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</si>
  <si>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</si>
  <si>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</si>
  <si>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</si>
  <si>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</si>
  <si>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</si>
  <si>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</si>
  <si>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</si>
  <si>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19.1</t>
  </si>
  <si>
    <t>19.2</t>
  </si>
  <si>
    <t>19.3</t>
  </si>
  <si>
    <t>20.1</t>
  </si>
  <si>
    <t>20.2</t>
  </si>
  <si>
    <t>20.3</t>
  </si>
  <si>
    <t>22.1</t>
  </si>
  <si>
    <t>22.2</t>
  </si>
  <si>
    <t>26.1</t>
  </si>
  <si>
    <t>26.2</t>
  </si>
  <si>
    <t>27.1</t>
  </si>
  <si>
    <t>27.2</t>
  </si>
  <si>
    <t>27.3</t>
  </si>
  <si>
    <t>27.4</t>
  </si>
  <si>
    <t>27.5</t>
  </si>
  <si>
    <t>27.6</t>
  </si>
  <si>
    <t>27.7</t>
  </si>
  <si>
    <t>27.8</t>
  </si>
  <si>
    <t>28.1</t>
  </si>
  <si>
    <t>28.2</t>
  </si>
  <si>
    <t>29.1</t>
  </si>
  <si>
    <t>29.2</t>
  </si>
  <si>
    <r>
      <t xml:space="preserve">несовершеннолетних, совершивших правонарушение и (или) преступление и (или) ООД и (или) административное правонарушение и (или) антиобщественное действие </t>
    </r>
    <r>
      <rPr>
        <b/>
        <i/>
        <u/>
        <sz val="11"/>
        <color theme="1"/>
        <rFont val="Times New Roman"/>
        <family val="1"/>
        <charset val="204"/>
      </rPr>
      <t>(без учёта безнадзорных детей из семей)</t>
    </r>
  </si>
  <si>
    <t>семей</t>
  </si>
  <si>
    <t xml:space="preserve">в них: </t>
  </si>
  <si>
    <t>родителей</t>
  </si>
  <si>
    <t>детей</t>
  </si>
  <si>
    <t>семей, где несовершеннолетние по причине безнадзорности  совершают правонарушения или антиобщественные действия</t>
  </si>
  <si>
    <t>в них детей (только правонарушителей)</t>
  </si>
  <si>
    <r>
      <t xml:space="preserve">Состояло на профилактическом (картотечный, УПК) учёте в органах и учреждениях системы профилактики безнадзорности и правонарушений несовершеннолетних </t>
    </r>
    <r>
      <rPr>
        <i/>
        <sz val="11"/>
        <color theme="1"/>
        <rFont val="Times New Roman"/>
        <family val="1"/>
        <charset val="204"/>
      </rPr>
      <t>(на начало года)</t>
    </r>
  </si>
  <si>
    <t>Снято несовершеннолетних с учёта СОП в связи с достижением 18-ти лет</t>
  </si>
  <si>
    <t>Снято несовершеннолетних с профилактического (картотечный, УПК) учёта в связи с достижением 18-ти лет</t>
  </si>
  <si>
    <t>из числа СОП (правонарушители)</t>
  </si>
  <si>
    <t>из семей СОП</t>
  </si>
  <si>
    <t>из числа профилактического (картотечный, УПК) учёта (правонарушители)</t>
  </si>
  <si>
    <t>из семей профилактического (картотечный, УПК) учёта</t>
  </si>
  <si>
    <t>Количество родителей, состоящих на учёте семей СОП, привлечённых в течение календарного года более одного раза по п. 1 ст. 5.35 КоАП, ВСЕГО</t>
  </si>
  <si>
    <t xml:space="preserve">Рассмотрено на заседаниях комиссии материалов в отношении родителей в соответствие со статьёй 13 Закона края от 31.10.2002 № 4-608 </t>
  </si>
  <si>
    <t>со стороны родителей (законных представителей)</t>
  </si>
  <si>
    <t>родственников, иных членов семьи или совместно проживающих с семьёй лиц</t>
  </si>
  <si>
    <t>иных лиц</t>
  </si>
  <si>
    <t>из них в возрасте 14-17 лет</t>
  </si>
  <si>
    <t>из органов управления социальной защитой населения (учреждений социального обслуживания)</t>
  </si>
  <si>
    <t>из органов, осуществляющих управление в сфере образования</t>
  </si>
  <si>
    <t>из образовательных организаций</t>
  </si>
  <si>
    <t>из органов опеки и попечительства</t>
  </si>
  <si>
    <t>из учреждений для детей-сирот и детей, оставшихся без попечения родителей</t>
  </si>
  <si>
    <t>из органов по делам молодежи</t>
  </si>
  <si>
    <t>из органов управления здравоохранением (медицинских организаций)</t>
  </si>
  <si>
    <t>из органов службы занятости</t>
  </si>
  <si>
    <t>из органов внутренних дел</t>
  </si>
  <si>
    <t>из учреждений уголовно-исполнительной системы (следственные изоляторы, воспитательные колонии и уголовно-исполнительные инспекции)</t>
  </si>
  <si>
    <t xml:space="preserve">иных учреждений (органов, должностных лиц), в том числе граждан </t>
  </si>
  <si>
    <t>Количество писем, информаций об устранении причин и условий, способстовавших совершению противоправных действий несовершеннолетних и в их отношении поступивших из ПДН</t>
  </si>
  <si>
    <t>в порядке ст. 29.13 КоАП РФ</t>
  </si>
  <si>
    <t>в порядке ст. 20 ЗКК №4-608</t>
  </si>
  <si>
    <t>в порядке постановления Правительства края от 02.10.2015 № 516-п</t>
  </si>
  <si>
    <t>Количество материалов, поступивших в комиссию для помещения в специальные образовательные учреждения закрытого типа</t>
  </si>
  <si>
    <t>рассмотрено комиссией</t>
  </si>
  <si>
    <t xml:space="preserve">Количество информаций (материалов) о фактах совершения несовершеннолетними общественно опасных деяний, не подлежащими уголовной ответственности в связи: </t>
  </si>
  <si>
    <t xml:space="preserve">с недостижением возраста наступления уголовной ответственности </t>
  </si>
  <si>
    <t xml:space="preserve">рассмотрено на заседаниях комиссии в соответствие со статьёй 12 Закона края от 31.10.2002 № 4-608 </t>
  </si>
  <si>
    <t>с отставанием в психическом развитии, не связанным с психическим расстройством</t>
  </si>
  <si>
    <t>Количество родителей, состоящих на учёте семей СОП, устроенных на работу, ВСЕГО</t>
  </si>
  <si>
    <t>по ходатайству комиссии через службы занятости населения</t>
  </si>
  <si>
    <t>по ходатайству комиссии самостоятельно</t>
  </si>
  <si>
    <t>общепрофилактических вопросов</t>
  </si>
  <si>
    <t>принято постановлений</t>
  </si>
  <si>
    <t>вопросов защиты детей от любых форм насилия или ЖОД</t>
  </si>
  <si>
    <r>
      <t xml:space="preserve">дел об административных правонарушениях </t>
    </r>
    <r>
      <rPr>
        <i/>
        <sz val="11"/>
        <color theme="1"/>
        <rFont val="Times New Roman"/>
        <family val="1"/>
        <charset val="204"/>
      </rPr>
      <t>(несовершеннолетних, родителей, иных законных представителей)</t>
    </r>
  </si>
  <si>
    <t>представления органа, осуществляющего управление в сфере образования, об отчислении несовершеннолетних</t>
  </si>
  <si>
    <t xml:space="preserve">обращений в суд по вопросам возмещения вреда, причинённого здоровью несовершеннолетнего, его имуществу, и (или) морального вреда </t>
  </si>
  <si>
    <t>из них удовлетворено судом</t>
  </si>
  <si>
    <t>вопросов о лишении родительских прав, ограничении в родительских правах и внесении в суд ходатайств</t>
  </si>
  <si>
    <t>постановки несовершеннолетних на профилактический (картотечный, УПК) учёт</t>
  </si>
  <si>
    <t>постановки семей на профилактический (картотечный, УПК) учёт</t>
  </si>
  <si>
    <t>Количество поступивших из органов внутренних дел информаций (материалов) по применению Закона края от 02.10.2008 № 7-2161
"Об административных правонарушениях"</t>
  </si>
  <si>
    <t>по статье 1.4</t>
  </si>
  <si>
    <t xml:space="preserve">рассмотрено на заседаниях комиссии в соответствие со статьёй 13 Закона края от 31.10.2002 № 4-608 </t>
  </si>
  <si>
    <t>по другим статьям в отношении несовершеннолетних</t>
  </si>
  <si>
    <t>ПРОВЕРКА</t>
  </si>
  <si>
    <t>Сумма пунктов 4 и 5 (с расшифровками) не может быть больше значений указанных в пункте 3 (с расшифровками)</t>
  </si>
  <si>
    <t>При значении "ДА" данные внесены верно. Пустые ячейки оставлять НЕЛЬЗЯ</t>
  </si>
  <si>
    <t>Количество представлений (информаций) комиссии, направленных в соответствующие организации, органы и учреждения не может быть меньше поступивших ответов</t>
  </si>
  <si>
    <t>значение графы "из них" не может быть больше значения 22.1</t>
  </si>
  <si>
    <t>значение графы "из них" не может быть больше значения 22.2</t>
  </si>
  <si>
    <t>сумма последующих ячеек в 28.1 не может быть больше значения этой ячейки</t>
  </si>
  <si>
    <t xml:space="preserve">если составлен протокол, то не рассматривается в порядке Закона № 4-608 </t>
  </si>
  <si>
    <t>сумма последующих ячеек в 28.2 не может быть больше значения этой ячейки</t>
  </si>
  <si>
    <t>Количество несовершеннолетних, состоящих на учёте, совершивших в течение календарного года правонарушение и (или) преступление и (или) ООД и (или) административное правонарушение и (или) антиобщественное действие, в период проведения с ними различными органами и учреждениями системы профилактики безнадзорности и правонарушений несовершеннолетних индивидуальной профилактической работы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</si>
  <si>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</si>
  <si>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</si>
  <si>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</si>
  <si>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</si>
  <si>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</si>
  <si>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</si>
  <si>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</si>
  <si>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</si>
  <si>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</si>
  <si>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</si>
  <si>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</si>
  <si>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</si>
  <si>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</si>
  <si>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</si>
  <si>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</si>
  <si>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</si>
  <si>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</si>
  <si>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</si>
  <si>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2.3.</t>
  </si>
  <si>
    <t>2.4.</t>
  </si>
  <si>
    <t xml:space="preserve">из них: 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</si>
  <si>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</si>
  <si>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</si>
  <si>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</si>
  <si>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</si>
  <si>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</si>
  <si>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</si>
  <si>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</si>
  <si>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</si>
  <si>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</si>
  <si>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</si>
  <si>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</si>
  <si>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</si>
  <si>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</si>
  <si>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</si>
  <si>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2.4.15.</t>
  </si>
  <si>
    <t>2.4.16.</t>
  </si>
  <si>
    <t>2.4.17.</t>
  </si>
  <si>
    <t>2.5.</t>
  </si>
  <si>
    <t>2.6.</t>
  </si>
  <si>
    <t>2.6.1.</t>
  </si>
  <si>
    <t>2.6.1.1.</t>
  </si>
  <si>
    <t>2.7.</t>
  </si>
  <si>
    <t>2.8.</t>
  </si>
  <si>
    <t>2.8.1.</t>
  </si>
  <si>
    <t>2.8.2.</t>
  </si>
  <si>
    <t>2.8.2.1.</t>
  </si>
  <si>
    <t>2.9.</t>
  </si>
  <si>
    <t>2.9.1.</t>
  </si>
  <si>
    <t>2.9.2.</t>
  </si>
  <si>
    <t>2.9.3.</t>
  </si>
  <si>
    <t>2.9.4.</t>
  </si>
  <si>
    <t>2.9.4.1.</t>
  </si>
  <si>
    <t>2.10.</t>
  </si>
  <si>
    <t>2.10.1.</t>
  </si>
  <si>
    <t>из них, содержащихся в постановлениях, направленных:</t>
  </si>
  <si>
    <t>2.10.1.1</t>
  </si>
  <si>
    <t>2.10.1.2</t>
  </si>
  <si>
    <t>2.10.1.3.</t>
  </si>
  <si>
    <t>2.10.1.4.</t>
  </si>
  <si>
    <t>2.10.1.5.</t>
  </si>
  <si>
    <t>2.10.1.6.</t>
  </si>
  <si>
    <t>2.10.1.7.</t>
  </si>
  <si>
    <t>2.10.1.8.</t>
  </si>
  <si>
    <t>2.10.1.9.</t>
  </si>
  <si>
    <t>2.10.1.10.</t>
  </si>
  <si>
    <t>2.11.</t>
  </si>
  <si>
    <t>2.11.1.</t>
  </si>
  <si>
    <t>2.11.1.1</t>
  </si>
  <si>
    <t>2.11.1.2</t>
  </si>
  <si>
    <t>2.11.1.3.</t>
  </si>
  <si>
    <t>2.11.1.4.</t>
  </si>
  <si>
    <t>2.11.1.5.</t>
  </si>
  <si>
    <t>2.11.1.6.</t>
  </si>
  <si>
    <t>2.11.1.7.</t>
  </si>
  <si>
    <t>2.11.1.8.</t>
  </si>
  <si>
    <t>2.11.1.9.</t>
  </si>
  <si>
    <t>безнадзорных или беспризорных</t>
  </si>
  <si>
    <t>занимающихся бродяжничеством или попрошайничеством</t>
  </si>
  <si>
    <t>содержащихся в социально-реабилитационных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нуждающихся в социальной помощи и (или) реабилитации</t>
  </si>
  <si>
    <t>употребляющих наркотические средства или психотропные вещества без назначения врача либо употребляющих одурманивающие вещества, алкогольную и спиртосодержащую продукцию</t>
  </si>
  <si>
    <t>совершивших правонарушение, повлекшее применение меры административного взыскания</t>
  </si>
  <si>
    <t>совершивших правонарушение до достижения возраста, с которого наступает административная ответственность</t>
  </si>
  <si>
    <t>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несовершеннолетнего может быть достигнуто путём применения принудительных мер воспитательного воздействия</t>
  </si>
  <si>
    <t>совершивших общественно опасное деяние и не подлежащих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</t>
  </si>
  <si>
    <t>обвиняемых или подозреваемых в совершении преступлений, в отношении которых избраны меры пресечения, предусмотренные Уголовно-процессуальным кодексом Российской Федерации</t>
  </si>
  <si>
    <t>отбывающих наказание в виде лишения свободы в воспитательных колониях</t>
  </si>
  <si>
    <t>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</si>
  <si>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которым предоставлена отсрочка отбывания наказания или отсрочка исполнения приговора</t>
  </si>
  <si>
    <t>освобождённых из учреждений уголовно-исполнительной системы, вернувшихся из специальных учебно-воспитательных учреждений закрытого типа, если они в период пребывания в указанных учреждениях допускали нарушения режима, совершали противоправные деяния и (или) после освобождения (выпуска) находятся в социально опасном положении и (или) нуждаются в социальной помощи и (или) реабилитации</t>
  </si>
  <si>
    <t>осуждённых за совершение преступления небольшой или средней тяжести и освобождённых судом от наказания с применением принудительных мер воспитательного воздействия</t>
  </si>
  <si>
    <t>осуждённых условно, осуждённых к обязательным работам, исправительным работам или иным мерам наказания, не связанным с лишением свободы</t>
  </si>
  <si>
    <t>иных категорий</t>
  </si>
  <si>
    <t>Количество несовершеннолетних, совершивших в течение отчётного периода преступления, административные правонарушения и иные антиобщественные действия в период проведения с ними различными органами и учреждениями системы профилактики индивидуальной профилактической работы, всего</t>
  </si>
  <si>
    <t>совершивших общественно опасное деяние и не подлежащих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расстройством;</t>
  </si>
  <si>
    <t xml:space="preserve">по причине улучшения ситуации </t>
  </si>
  <si>
    <t>Количество исковых заявлений, направленных в интересах несовершеннолетних по постановлениям территориальных (муниципальных) КДН и ЗП в суд, всего за отчётный период</t>
  </si>
  <si>
    <t>Количество постановлений КДН и ЗП субъекта Российской Федерации по вопросам защиты прав несовершеннолетних, направленных в органы и учреждения системы профилактики, всего за отчётный период</t>
  </si>
  <si>
    <t>количество поручений (рекомендаций), предусмотренных в постановлениях КДН и ЗП субъекта Российской Федерации, всего</t>
  </si>
  <si>
    <t>в органы управления социальной защитой населения</t>
  </si>
  <si>
    <t>в органы, осуществляющие управление в сфере образования</t>
  </si>
  <si>
    <t>в органы опеки и попечительства</t>
  </si>
  <si>
    <t>в органы по делам молодёжи</t>
  </si>
  <si>
    <t>в органы управления здравоохранением</t>
  </si>
  <si>
    <t>в органы службы занятости</t>
  </si>
  <si>
    <t>в органы внутренних дел</t>
  </si>
  <si>
    <t>в учреждения уголовно-исполнительной системы (следственные изоляторы, воспитательные колонии и уголовно-исполнительные инспекции).</t>
  </si>
  <si>
    <t>в территориальные (муниципальные) КДН и ЗП</t>
  </si>
  <si>
    <t>иные органы и учреждения, принимающие участие в деятельности по профилактике безнадзорности и правонарушений несовершеннолетних (в том числе членам соответствующей комиссии субъекта Российской Федерации)</t>
  </si>
  <si>
    <t>Количество постановлений территориальных (муниципальных) КДН и ЗП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всего за отчётный период</t>
  </si>
  <si>
    <t>в учреждения уголовно-исполнительной системы (следственные изоляторы, воспитательные колонии и уголовно-исполнительные инспекции)</t>
  </si>
  <si>
    <t>количество исковых заявлений, рассмотренных судом, всего за отчётный период, включая направленные ранее</t>
  </si>
  <si>
    <r>
      <t xml:space="preserve">Выявлено с признаками социально опасного положения </t>
    </r>
    <r>
      <rPr>
        <i/>
        <sz val="11"/>
        <color theme="1"/>
        <rFont val="Times New Roman"/>
        <family val="1"/>
        <charset val="204"/>
      </rPr>
      <t>(на конец отчётного периода с начала года)</t>
    </r>
  </si>
  <si>
    <t>Поставлено на учёт, как находящиеся в СОП из числа пункта 3 (на конец отчётного периода с начала года)</t>
  </si>
  <si>
    <t>Поставлено на профилактический (картотечный, УПК) учёт в органах и учреждениях системы профилактики безнадзорности и правонарушений несовершеннолетних из числа пункта 3 (на конец отчётного периода с начала года)</t>
  </si>
  <si>
    <t>Поставлено на учёт, как находящиеся в СОП, из ранее состоявших на профилактическом (картотечный, УПК) учёте в органах и учреждениях системы профилактики безнадзорности и правонарушений несовершеннолетних (на конец отчётного периода с начала года)</t>
  </si>
  <si>
    <t>Снято с учёта СОП в связи с устранением причин и условий, послуживших основанием для постановки на учёт в СОП, в результате результативности КИПР субъектов системы профилактики (реабилитирующие основания) (на конец отчётного периода с начала года</t>
  </si>
  <si>
    <t>Снято с профилактического (картотечный, УПК) учёта в связи с устранением признаков СОП, в результате результативности ИПР субъектов системы профилактики (реабилитирующие основания) (на конец отчётного периода с начала года)</t>
  </si>
  <si>
    <t>Поставлено на учёт повторно, как находящиеся в СОП, из ранее снятых в связи с устранением причин и условий, послуживших основанием для постановки на учёт в СОП (реабилитирующие основания) (на конец отчётного периода с начала года)</t>
  </si>
  <si>
    <t>Количество несовершеннолетних пострадавших от всех форм насилия, всего (на конец отчётного периода с начала года)</t>
  </si>
  <si>
    <t>Количество несовершеннолетних, находящихся в социально опасном положении, не охваченных организованными (постоянными) формами занятости (на конец отчётного периода с начала года)</t>
  </si>
  <si>
    <t>Количество несовершеннолетних, находящихся на профилактическом (картотечный, УПК) учёте, не охваченных организованными (постоянными) формами занятости (на конец отчётного периода с начала года)</t>
  </si>
  <si>
    <t>Количество информаций, поступивших в комиссию от органов и учреждений системы профилактики в порядке, установленном п. 2 ст. 9 ФЗ-120, постановлением Правительства края от 02.10.2015 № 516-п, ВСЕГО (на конец отчётного периода с начала года)</t>
  </si>
  <si>
    <t>Количество представлений (информаций), комиссии об устранении причин и условий, способствующих безнадзорности, беспризорности, правонарушениям и антиобщественным действиям несовершеннолетних, направленных в соответствующие организации, органы и учреждения системы профилактики (на конец отчётного периода с начала года)</t>
  </si>
  <si>
    <t>Количество поступивших ответов на представления (информации), комиссии об устранении причин и условий, способствующих безнадзорности, беспризорности, правонарушениям и антиобщественным действиям несовершеннолетних, направленных в соответствующие организации, органы и учреждения системы профилактики (на конец отчётного периода с начала года)</t>
  </si>
  <si>
    <t>Количество представлений прокуратуры, поступивших в комиссию (на конец отчётного периода с начала года)</t>
  </si>
  <si>
    <t>Количество протестов (обжалований) постановлений комиссии (за исключением пункта 25) (на конец отчётного периода с начала года)</t>
  </si>
  <si>
    <t>Количество протестов (обжалований) постановлений комиссии о постановке несовершеннолетних и (или) семей на профилактический (картотечный, УПК) учёт (на конец отчётного периода с начала года)</t>
  </si>
  <si>
    <t>Количество заседаний комиссии по рассмотрению (на конец отчётного периода с начала года):</t>
  </si>
  <si>
    <t>Количество поставленных на учёт, как находящиеся в СОП, но не внесённых в ГИС "ЕКБД" в связи с отсутствием  согласия родителей или иных законных представителей несовершеннолетнего (на конец отчётного периода с начала года)</t>
  </si>
  <si>
    <t>11.3</t>
  </si>
  <si>
    <t>13.2</t>
  </si>
  <si>
    <t>13.3</t>
  </si>
  <si>
    <t>15.2</t>
  </si>
  <si>
    <t>15.3</t>
  </si>
  <si>
    <t>18.1</t>
  </si>
  <si>
    <t>18.2</t>
  </si>
  <si>
    <t>19.2.1.</t>
  </si>
  <si>
    <t>19.2.2</t>
  </si>
  <si>
    <t>21.1.</t>
  </si>
  <si>
    <t>21.2.</t>
  </si>
  <si>
    <t>21.3.</t>
  </si>
  <si>
    <t>21.4</t>
  </si>
  <si>
    <t>21.5</t>
  </si>
  <si>
    <t>21.6</t>
  </si>
  <si>
    <t>21.7</t>
  </si>
  <si>
    <t>21.8</t>
  </si>
  <si>
    <t>22.3</t>
  </si>
  <si>
    <t>22.4</t>
  </si>
  <si>
    <t>23.1</t>
  </si>
  <si>
    <t>25.1</t>
  </si>
  <si>
    <t>25.2</t>
  </si>
  <si>
    <t>25.3</t>
  </si>
  <si>
    <t>25.4.</t>
  </si>
  <si>
    <t>25.5</t>
  </si>
  <si>
    <t>25.6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</si>
  <si>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</si>
  <si>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</si>
  <si>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</si>
  <si>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</si>
  <si>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</si>
  <si>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</si>
  <si>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</si>
  <si>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</si>
  <si>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</si>
  <si>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</si>
  <si>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28.3</t>
  </si>
  <si>
    <t>28.4</t>
  </si>
  <si>
    <t>28.5</t>
  </si>
  <si>
    <t>28.6</t>
  </si>
  <si>
    <t>28.7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</si>
  <si>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</si>
  <si>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</si>
  <si>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</si>
  <si>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</si>
  <si>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</si>
  <si>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</si>
  <si>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</si>
  <si>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</si>
  <si>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</si>
  <si>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</si>
  <si>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33.1</t>
  </si>
  <si>
    <t>33.2</t>
  </si>
  <si>
    <t>34.1</t>
  </si>
  <si>
    <t>36.1</t>
  </si>
  <si>
    <t>37.1</t>
  </si>
  <si>
    <t>в т.ч.</t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</si>
  <si>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общественно опасных деяний</t>
    </r>
    <r>
      <rPr>
        <b/>
        <sz val="8"/>
        <color theme="1"/>
        <rFont val="Times New Roman"/>
        <family val="1"/>
        <charset val="204"/>
      </rPr>
      <t>, совершенных несовершеннолетними, всего в отчетном периоде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</si>
  <si>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родителей (иных законных представителей)</t>
    </r>
    <r>
      <rPr>
        <b/>
        <sz val="8"/>
        <color theme="1"/>
        <rFont val="Times New Roman"/>
        <family val="1"/>
        <charset val="204"/>
      </rPr>
      <t xml:space="preserve">, в отношении которых в отчетном периоде приняты меры воздействия, предусмотренные ст. 13 ЗКК № 4-608, всего </t>
    </r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</si>
  <si>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несовершеннолетних</t>
    </r>
    <r>
      <rPr>
        <b/>
        <sz val="8"/>
        <color theme="1"/>
        <rFont val="Times New Roman"/>
        <family val="1"/>
        <charset val="204"/>
      </rPr>
      <t xml:space="preserve">, в отношении которых комиссией в отчетном периоде приняты постановления о защите их прав и законных интересов, всего </t>
    </r>
  </si>
  <si>
    <t xml:space="preserve">Количество исковых заявлений о защите прав несовершеннолетних, направленных на рассмотрение суда, всего </t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</si>
  <si>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несовершеннолетних</t>
    </r>
    <r>
      <rPr>
        <b/>
        <sz val="8"/>
        <color theme="1"/>
        <rFont val="Times New Roman"/>
        <family val="1"/>
        <charset val="204"/>
      </rPr>
      <t xml:space="preserve"> совершивших:</t>
    </r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</si>
  <si>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несовершеннолетних</t>
    </r>
    <r>
      <rPr>
        <b/>
        <sz val="8"/>
        <color theme="1"/>
        <rFont val="Times New Roman"/>
        <family val="1"/>
        <charset val="204"/>
      </rPr>
      <t>:</t>
    </r>
  </si>
  <si>
    <t xml:space="preserve">Количество представлений прокуратуры об устранении нарушений законодательства в сфере профилактики безнадзорности и правонарушений несовершеннолетних, поступивших в комиссию, всего в отчетном периоде </t>
  </si>
  <si>
    <t>по ним</t>
  </si>
  <si>
    <t xml:space="preserve">Количество дел об административных правонарушениях, переданных по подведомственности (п. 5 ч. 1.ст. 29.4 и ст. 29.5 КоАП РФ), всего в отчетном периоде </t>
  </si>
  <si>
    <t xml:space="preserve">Количество прекращенных дел об административных правонарушениях, всего в отчетном периоде </t>
  </si>
  <si>
    <t xml:space="preserve">Вынесено постановлений о назначении административного наказания (п. 1 ч. 1 ст. 29.9 КоАП РФ), всего в отчетном периоде </t>
  </si>
  <si>
    <r>
      <t xml:space="preserve">Вынесено постановлений о назначении административного наказания </t>
    </r>
    <r>
      <rPr>
        <b/>
        <u/>
        <sz val="8"/>
        <color theme="1"/>
        <rFont val="Times New Roman"/>
        <family val="1"/>
        <charset val="204"/>
      </rPr>
      <t>несовершеннолетним</t>
    </r>
    <r>
      <rPr>
        <b/>
        <sz val="8"/>
        <color theme="1"/>
        <rFont val="Times New Roman"/>
        <family val="1"/>
        <charset val="204"/>
      </rPr>
      <t xml:space="preserve">, всего в отчетном периоде </t>
    </r>
  </si>
  <si>
    <t>Вынесено постановлений о назначении административного наказания несовершеннолетним в отношении:</t>
  </si>
  <si>
    <t xml:space="preserve">Вынесено постановлений о назначении административного наказания родителям (законным представителям), иным лицам, всего в отчетном периоде </t>
  </si>
  <si>
    <r>
      <t xml:space="preserve">Назначено административное наказание в виде штрафа </t>
    </r>
    <r>
      <rPr>
        <b/>
        <u/>
        <sz val="8"/>
        <color theme="1"/>
        <rFont val="Times New Roman"/>
        <family val="1"/>
        <charset val="204"/>
      </rPr>
      <t xml:space="preserve">родителям </t>
    </r>
    <r>
      <rPr>
        <b/>
        <sz val="8"/>
        <color theme="1"/>
        <rFont val="Times New Roman"/>
        <family val="1"/>
        <charset val="204"/>
      </rPr>
      <t>(законным представителям)</t>
    </r>
  </si>
  <si>
    <r>
      <t xml:space="preserve">Назначено административное наказание в виде штрафа </t>
    </r>
    <r>
      <rPr>
        <b/>
        <u/>
        <sz val="8"/>
        <color theme="1"/>
        <rFont val="Times New Roman"/>
        <family val="1"/>
        <charset val="204"/>
      </rPr>
      <t>иным лицам</t>
    </r>
  </si>
  <si>
    <t>Направлено представлений об устранении причин и условий, способствовавших совершению административного правонарушения, всего в отчетном периоде</t>
  </si>
  <si>
    <t>на них</t>
  </si>
  <si>
    <t xml:space="preserve">Количество представлений об устранении нарушений административного законодательства, внесенных прокурором, всего в отчетном периоде </t>
  </si>
  <si>
    <t>Количество протестов, принесенных прокурором на постановление комиссии по делу об административном правонарушении, всего в отчетном периоде</t>
  </si>
  <si>
    <t>Количество постановлений комиссии по делу об административном правонарушении обжалованных гражданами в судебном порядке, всего в отчетном периоде</t>
  </si>
  <si>
    <t>Профилактика правонарушений с участием несовершеннолетних</t>
  </si>
  <si>
    <t>против жизни и здоровья</t>
  </si>
  <si>
    <t>против половой неприкосновенности</t>
  </si>
  <si>
    <t>против собственности</t>
  </si>
  <si>
    <t>с вынесением ходатайства о помещении несовершеннолетнего в ЦВСНП</t>
  </si>
  <si>
    <t>с ходатайством о направлении в СУВЗТ</t>
  </si>
  <si>
    <t>количество опекунов, приемных родителей</t>
  </si>
  <si>
    <t>совершено родителями</t>
  </si>
  <si>
    <t>совершено опекунами, попечителями</t>
  </si>
  <si>
    <t>совершено гражданами, проживающими совместно с несовершеннолетним</t>
  </si>
  <si>
    <t>о возмещении морального вреда</t>
  </si>
  <si>
    <t>о возмещении имущественного вреда</t>
  </si>
  <si>
    <t>оконченные суициды</t>
  </si>
  <si>
    <t>суицидальные попытки</t>
  </si>
  <si>
    <t>проявляющих интерес к криминальной субкультуре</t>
  </si>
  <si>
    <t>входящих в группы антиобщественной направленности:</t>
  </si>
  <si>
    <t>в социальных сетях</t>
  </si>
  <si>
    <t>экстремисткой направленности</t>
  </si>
  <si>
    <t>совершивших правонарушение в группе со взрослыми</t>
  </si>
  <si>
    <t xml:space="preserve">привлечено к ответственности штатных сотрудников комиссии, всего на конец отчетного периода </t>
  </si>
  <si>
    <t xml:space="preserve">ст. 6.10 КоАП РФ, всего </t>
  </si>
  <si>
    <t>ч. 1 ст. 6.10 КоАП РФ</t>
  </si>
  <si>
    <t>ч. 2 ст. 6.10 КоАП РФ</t>
  </si>
  <si>
    <t xml:space="preserve">ст. 6.23 КоАП РФ </t>
  </si>
  <si>
    <t xml:space="preserve">ст. 5.35 КоАП РФ, всего </t>
  </si>
  <si>
    <t>ст. 5.35 КоАП РФ (повторно в течение отчетного периода)</t>
  </si>
  <si>
    <t>ст. 1.4 ЗКК от 02.10.2008 № 7-2161</t>
  </si>
  <si>
    <t xml:space="preserve">ст. 5.36 КоАП РФ </t>
  </si>
  <si>
    <t xml:space="preserve">ст. 20.22 КоАП РФ </t>
  </si>
  <si>
    <t>иные статьи КоАП РФ</t>
  </si>
  <si>
    <t>на несовершеннолетних</t>
  </si>
  <si>
    <t xml:space="preserve">на родителей </t>
  </si>
  <si>
    <t>на иных законных представителей (опекунов, попечителей, приемных родителей)</t>
  </si>
  <si>
    <t>из органов внутренних дел (за искл. ГИБДД)</t>
  </si>
  <si>
    <t>из подразделений ГИБДД в области безопасности дорожного движения</t>
  </si>
  <si>
    <t xml:space="preserve">из служб судебных приставов-исполнителей </t>
  </si>
  <si>
    <t>из иных органов (в т.ч. комиссий других муниципальных образований)</t>
  </si>
  <si>
    <t>возвращено в комиссию после доработки в 3-х дн. срок</t>
  </si>
  <si>
    <t>за отсутствием события административного правонарушения</t>
  </si>
  <si>
    <t>за отсутствием состава административного правонарушения</t>
  </si>
  <si>
    <t>за истечением сроков давности привлечения к административной ответственности</t>
  </si>
  <si>
    <t>на основании ст. 2.3 КоАП РФ (с освобождением от ответственности и применение меры воздействия)</t>
  </si>
  <si>
    <t>на основании ст. 2.9 КоАП РФ (по малозначительности)</t>
  </si>
  <si>
    <t>на основании п. 3 п. 2 ч. 1 ст. 29.9.КоАП РФ (с передачей материалов дела прокурору, в следствие или дознание органов внутренних дел)</t>
  </si>
  <si>
    <t xml:space="preserve">учащихся общеобразовательных организаций </t>
  </si>
  <si>
    <t>учащихся профессиональных образовательных организаций</t>
  </si>
  <si>
    <t>мужского пола</t>
  </si>
  <si>
    <t>женского пола</t>
  </si>
  <si>
    <t>мигрантов</t>
  </si>
  <si>
    <t>детей – сирот и детей, оставшихся без попечения родителей</t>
  </si>
  <si>
    <t>несовершеннолетних, совершивших правонарушения повторно</t>
  </si>
  <si>
    <t xml:space="preserve">ст. 6.1.1 КоАП РФ </t>
  </si>
  <si>
    <t xml:space="preserve">ст. 6.8 КоАП РФ </t>
  </si>
  <si>
    <t xml:space="preserve">ст. 6.9 КоАП РФ </t>
  </si>
  <si>
    <t>ст. 6.9.1 КоАП РФ</t>
  </si>
  <si>
    <t>ст. 6.11. КоАП РФ</t>
  </si>
  <si>
    <t>ст. 6.13 КоАП РФ</t>
  </si>
  <si>
    <t>ст. 6.16.1 КоАП РФ</t>
  </si>
  <si>
    <t xml:space="preserve">ст. 6.24. КоАП РФ </t>
  </si>
  <si>
    <t xml:space="preserve">по ст. 7.27. КоАП РФ </t>
  </si>
  <si>
    <t xml:space="preserve">ст. 11.1 КоАП РФ </t>
  </si>
  <si>
    <t xml:space="preserve">ст. 20.1 КоАП РФ </t>
  </si>
  <si>
    <t xml:space="preserve">ст. 20.20 КоАП РФ  </t>
  </si>
  <si>
    <t xml:space="preserve">ст. 20.21 КоАП РФ </t>
  </si>
  <si>
    <t>ЗКК от 02.10.2008 № 7-2161</t>
  </si>
  <si>
    <t xml:space="preserve">сумма уплаченных штрафов (руб.) </t>
  </si>
  <si>
    <t>получено ответов</t>
  </si>
  <si>
    <t>удовлетворено</t>
  </si>
  <si>
    <t>отменено</t>
  </si>
  <si>
    <t>с применением мер воздействия, предусмотренных
 ст. 12 ЗКК-4-608, из них</t>
  </si>
  <si>
    <t xml:space="preserve">количество родителей (законных представителей), в отношении которых приняты меры воздействия,  предусмотренные
 п. «б» ст. 13 ЗКК № 4-608 </t>
  </si>
  <si>
    <t>Количество рассмотренных на заседании комиссии материалов
 (дел) о правонарушениях несовершеннолетних, не связанных 
с делами об административных правонарушениях, 
всего на конец отчетного периода</t>
  </si>
  <si>
    <t xml:space="preserve">Количество материалов (информаций), рассмотренных комиссией 
в отчетном периоде по фактам ЖОД /насилия в отношении несовершеннолетних, всего </t>
  </si>
  <si>
    <t>Число материалов прекращенных уголовных дел или материалов 
об отказе в возбуждении уголовного дела, либо заверенных в установленном порядке копий таких материалов, поступивших 
в территориальные (муниципальные) комиссии по делам 
несовершеннолетних и защите их прав, всего за отчётный период</t>
  </si>
  <si>
    <t>Количество протоколов и постановлений об административных правонарушениях, поступивших на рассмотрение в территориальные (муниципальные) КДН и ЗП, всего за отчётный период</t>
  </si>
  <si>
    <t>Количество протоколов и постановлений, рассмотренных территориальными (муниципальными) КДН и ЗП, 
всего за отчётный период</t>
  </si>
  <si>
    <t xml:space="preserve">Количество дел об административных правонарушениях, 
возвращенных в орган, должностному лицу, 
в соответствии с п. 4 ч. 1 ст. 29. 4 КоАП РФ, 
всего в отчетном периоде </t>
  </si>
  <si>
    <t>Число постановлений о назначении административного 
наказания в виде штрафа, вынесенных территориальными (муниципальными) КДНиЗП в отношении несовершеннолетних</t>
  </si>
  <si>
    <t>по ним составлено протоколов и привлечено к ответственности родителей</t>
  </si>
  <si>
    <t>по ним составлено протоколов и привлечено к ответственности несовершеннолетних</t>
  </si>
  <si>
    <t>Сумма наложенных штрафов, всего в отчетном периоде (руб.)</t>
  </si>
  <si>
    <t>направлено постановлений о наложении штрафов в службу судебных приставов</t>
  </si>
  <si>
    <r>
      <t xml:space="preserve">несовершеннолетних, совершивших правонарушение 
и (или) преступление и (или) ООД и (или) административное правонарушение и (или) антиобщественное действие </t>
    </r>
    <r>
      <rPr>
        <b/>
        <i/>
        <u/>
        <sz val="11"/>
        <color theme="1"/>
        <rFont val="Times New Roman"/>
        <family val="1"/>
        <charset val="204"/>
      </rPr>
      <t>(без учёта безнадзорных детей из семей)</t>
    </r>
  </si>
  <si>
    <r>
      <t xml:space="preserve">Количество </t>
    </r>
    <r>
      <rPr>
        <b/>
        <u/>
        <sz val="8"/>
        <color theme="1"/>
        <rFont val="Times New Roman"/>
        <family val="1"/>
        <charset val="204"/>
      </rPr>
      <t>несовершеннолетних</t>
    </r>
    <r>
      <rPr>
        <b/>
        <sz val="8"/>
        <color theme="1"/>
        <rFont val="Times New Roman"/>
        <family val="1"/>
        <charset val="204"/>
      </rPr>
      <t xml:space="preserve">, совершивших общественно 
опасные деяния, всего в отчетном периоде </t>
    </r>
  </si>
  <si>
    <t>количество семей, в отношении которых в течение отчётного периода принято решение о признании их находящимися в социально опасном положении, либо об отнесении к данной категории, всего (то есть количество выявленных (поставленных на учёт в органы и учреждения системы профилактики) в период с 1 января на конец отчётного периода включительно семей, находящихся в социально опасном положении)</t>
  </si>
  <si>
    <t>количество семей, в отношении которых в течение отчётного периода прекращена индивидуальная профилактическая работа, всего (то есть количество семей, находившихся в социально опасном положении, снятых с соответствующего учёта в органах и учреждениях системы профилактики в период с 1 января на конец отчётного периода включительно)</t>
  </si>
  <si>
    <r>
      <t>Количество несовершеннолетних, в отношении которых органами и учреждениями системы профилактики прекращена индивидуальная профилактическая работа в течение отчётного периода, всего (то есть количество несовершеннолетних из пункта 2.2., снятых с учёта в органах и учреждениях системы профилактики в период с 1 января на конец отчётного периода включительно)</t>
    </r>
    <r>
      <rPr>
        <b/>
        <sz val="10"/>
        <color theme="1"/>
        <rFont val="Times New Roman"/>
        <family val="1"/>
        <charset val="204"/>
      </rPr>
      <t xml:space="preserve"> по любым основаниям, всего</t>
    </r>
  </si>
  <si>
    <r>
      <t xml:space="preserve">Количество несовершеннолетних, в отношении которых различными органами 
и учреждениями системы профилактики проводилась индивидуальная профилактическая работа по состоянию на конец отчётного периода, </t>
    </r>
    <r>
      <rPr>
        <b/>
        <sz val="10"/>
        <color theme="1"/>
        <rFont val="Times New Roman"/>
        <family val="1"/>
        <charset val="204"/>
      </rPr>
      <t>то есть на последнее число отчётного периода</t>
    </r>
    <r>
      <rPr>
        <sz val="10"/>
        <color theme="1"/>
        <rFont val="Times New Roman"/>
        <family val="1"/>
        <charset val="204"/>
      </rPr>
      <t xml:space="preserve"> (то есть количество несовершеннолетних, категории которых предусматриваются статьёй 5 Федерального закона от 24 июня 1999 г. № 120-ФЗ, состоящих на различных 
видах учёта в различных органах и учреждениях системы профилактики </t>
    </r>
    <r>
      <rPr>
        <b/>
        <u/>
        <sz val="10"/>
        <color theme="1"/>
        <rFont val="Times New Roman"/>
        <family val="1"/>
        <charset val="204"/>
      </rPr>
      <t>по постановлению комиссии</t>
    </r>
    <r>
      <rPr>
        <sz val="10"/>
        <color theme="1"/>
        <rFont val="Times New Roman"/>
        <family val="1"/>
        <charset val="204"/>
      </rPr>
      <t>)</t>
    </r>
  </si>
  <si>
    <r>
      <t xml:space="preserve">Количество несовершеннолетних, в отношении которых органами и учреждениями системы профилактики проводилась индивидуальная профилактическая работа в течение отчётного периода, всего (то есть несовершеннолетние, категории которых предусматриваются пунктами 1 и 3 статьи 5 Федерального закона от 24 июня 1999 г. № 120-ФЗ, в отношении которых различными органами и учреждениями системы профилактики в течение отчётного периода проводилась индивидуальная профилактическая работа (то есть количество детей, состоявших на различных видах учёта по состоянию на 1 января + поставленные на различные виды учёта в период с 1 января на конец отчётного периода включительно). </t>
    </r>
    <r>
      <rPr>
        <b/>
        <u/>
        <sz val="10"/>
        <color theme="1"/>
        <rFont val="Times New Roman"/>
        <family val="1"/>
        <charset val="204"/>
      </rPr>
      <t>При этом один и тот же 
ребёнок, относившийся к нескольким категориям, учитывается один раз</t>
    </r>
  </si>
  <si>
    <r>
      <t xml:space="preserve">количество несовершеннолетних </t>
    </r>
    <r>
      <rPr>
        <b/>
        <sz val="10"/>
        <color theme="1"/>
        <rFont val="Times New Roman"/>
        <family val="1"/>
        <charset val="204"/>
      </rPr>
      <t>СОП (в том числе детей, проживающих в семьях, находящихся в социально опасном положении),</t>
    </r>
    <r>
      <rPr>
        <sz val="10"/>
        <color theme="1"/>
        <rFont val="Times New Roman"/>
        <family val="1"/>
        <charset val="204"/>
      </rPr>
      <t xml:space="preserve"> в отношении которых в отчётный период прекращена индивидуальная профилактическая работа (то есть количество несовершеннолетних из пункта 2.6., находившихся в социально опасном положении, снятых с учёта в органах и учреждениях системы профилактики в период с 1 января последнее число отчётного периода включительно), </t>
    </r>
    <r>
      <rPr>
        <b/>
        <sz val="10"/>
        <color theme="1"/>
        <rFont val="Times New Roman"/>
        <family val="1"/>
        <charset val="204"/>
      </rPr>
      <t>по любым основаниям, всего</t>
    </r>
  </si>
  <si>
    <t>ПОРУЧЕНИЯ</t>
  </si>
  <si>
    <t>РЕКОМЕНДАЦИИ</t>
  </si>
  <si>
    <t xml:space="preserve">иные органы и учреждения, принимающие участие в деятельности по профилактике безнадзорности и правонарушений несовершеннолетних </t>
  </si>
  <si>
    <t>членам соответствующей территориальной (муниципальной) комиссии</t>
  </si>
  <si>
    <t>2.11.1.10.</t>
  </si>
  <si>
    <t>численность несовершеннолетних, обучающихся по образовательным программам начального общего, 
основного общего и среднего общего образования</t>
  </si>
  <si>
    <t>численность несовершеннолетних, обучающихся по образовательным программам среднего 
профессионального образования</t>
  </si>
  <si>
    <t>пункт 2.1 должен быть меньше пункта 2.2</t>
  </si>
  <si>
    <t>пункт 2.5 должен быть меньше пункта 2.6</t>
  </si>
  <si>
    <t>пункт 2.4 должен быть больше пункта 2.4.1</t>
  </si>
  <si>
    <t>Количество несовершеннолетних на территории муниципального образования,  
признанных находящимися в социально опасном положении, либо отнесённых к данной категории (в том числе детей, проживающих в семьях, находящихся в социально опасном положении), по состоянию на конец отчётного периода, то есть на последнее 
число отчётного периода</t>
  </si>
  <si>
    <r>
      <t xml:space="preserve">Количество несовершеннолетних на территории муниципального образования, </t>
    </r>
    <r>
      <rPr>
        <b/>
        <sz val="10"/>
        <color theme="1"/>
        <rFont val="Times New Roman"/>
        <family val="1"/>
        <charset val="204"/>
      </rPr>
      <t>признанных находящимися 
в социально опасном положении, либо отнесённых к данной категории 
(в том числе детей, проживающих в семьях, находящихся в социально опасном 
положении)</t>
    </r>
    <r>
      <rPr>
        <sz val="10"/>
        <color theme="1"/>
        <rFont val="Times New Roman"/>
        <family val="1"/>
        <charset val="204"/>
      </rPr>
      <t>, в отношении которых органами и учреждениями системы профилактики 
проводилась индивидуальная профилактическая работа в течение отчётного периода, 
всего (то есть количество несовершеннолетних, находящихся (находившихся) в социально опасном положении, состоявших на учёте в органах и учреждениях системы профилактики 
по состоянию на 1 января + число несовершеннолетних, поставленных на соответствующий учёт в период с 1 января на последнее число отчётного периода включительно)</t>
    </r>
  </si>
  <si>
    <t>Количество семей, находящихся на территории муниципального образования, признанных находящимися в социально опасном положении, либо отнесённых к данной категории, по состоянию на конец отчётного периода</t>
  </si>
  <si>
    <t>Количество семей, находящихся на территории муниципального образования, признанных находящимися в социально опасном положении, либо отнесённых к данной категории, в отношении которых органами и учреждениями системы профилактики проводилась индивидуальная профилактическая работа в течение отчётного периода, всего (то есть количество семей, находящихся (находившихся) в социально опасном положении, состоявших на учёте в органах и учреждениях системы профилактики по состоянию на 1 января + число семей, поставленных на соответствующий учёт в период с 1 января на конец отчётного периода)</t>
  </si>
  <si>
    <t xml:space="preserve">г.Енисейск </t>
  </si>
  <si>
    <t xml:space="preserve">г. Енисейск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</si>
</sst>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8" fillId="0" borderId="0"/>
  </cellStyleXfs>
  <cellXfs count="21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0" fillId="0" borderId="0" xfId="0" applyNumberFormat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Protection="1">
      <protection locked="0"/>
    </xf>
    <xf numFmtId="49" fontId="10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Protection="1">
      <protection locked="0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7" fillId="2" borderId="1" xfId="1" applyFont="1" applyFill="1" applyBorder="1" applyAlignment="1" applyProtection="1">
      <alignment horizontal="center" vertical="center" textRotation="90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Protection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13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top"/>
    </xf>
    <xf numFmtId="49" fontId="16" fillId="0" borderId="2" xfId="0" applyNumberFormat="1" applyFont="1" applyBorder="1" applyAlignment="1" applyProtection="1">
      <alignment horizontal="center" vertical="top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 vertical="top"/>
    </xf>
    <xf numFmtId="0" fontId="2" fillId="6" borderId="1" xfId="0" applyFont="1" applyFill="1" applyBorder="1" applyAlignment="1" applyProtection="1">
      <alignment horizontal="center" vertical="center" textRotation="90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textRotation="90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0" fillId="0" borderId="4" xfId="0" applyNumberFormat="1" applyFont="1" applyBorder="1" applyAlignment="1" applyProtection="1">
      <alignment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0" fontId="3" fillId="5" borderId="2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vertical="top" textRotation="90" wrapText="1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top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0" fillId="7" borderId="2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Protection="1">
      <protection locked="0"/>
    </xf>
    <xf numFmtId="49" fontId="17" fillId="0" borderId="1" xfId="0" applyNumberFormat="1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right"/>
      <protection locked="0"/>
    </xf>
    <xf numFmtId="3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0" xfId="0" applyFont="1" applyFill="1" applyProtection="1"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9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textRotation="91" wrapText="1"/>
      <protection locked="0"/>
    </xf>
    <xf numFmtId="49" fontId="4" fillId="0" borderId="3" xfId="0" applyNumberFormat="1" applyFont="1" applyBorder="1" applyAlignment="1" applyProtection="1">
      <alignment horizontal="center" vertical="center" textRotation="91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textRotation="91" wrapText="1"/>
      <protection locked="0"/>
    </xf>
    <xf numFmtId="49" fontId="9" fillId="2" borderId="3" xfId="0" applyNumberFormat="1" applyFont="1" applyFill="1" applyBorder="1" applyAlignment="1" applyProtection="1">
      <alignment horizontal="center" vertical="center" textRotation="91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4" fillId="8" borderId="2" xfId="0" applyFont="1" applyFill="1" applyBorder="1" applyAlignment="1" applyProtection="1">
      <alignment horizontal="center" vertical="center" textRotation="90" wrapText="1"/>
      <protection locked="0"/>
    </xf>
    <xf numFmtId="0" fontId="4" fillId="8" borderId="6" xfId="0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textRotation="90" wrapText="1"/>
    </xf>
    <xf numFmtId="0" fontId="3" fillId="2" borderId="6" xfId="0" applyNumberFormat="1" applyFont="1" applyFill="1" applyBorder="1" applyAlignment="1" applyProtection="1">
      <alignment horizontal="center" vertical="center" textRotation="90" wrapText="1"/>
    </xf>
    <xf numFmtId="0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7" borderId="9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7" borderId="1" xfId="0" applyFont="1" applyFill="1" applyBorder="1" applyAlignment="1" applyProtection="1">
      <alignment horizontal="left" vertical="top" wrapText="1"/>
      <protection locked="0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"/>
  <sheetViews>
    <sheetView tabSelected="1" view="pageBreakPreview" topLeftCell="CC1" zoomScale="120" zoomScaleNormal="100" zoomScaleSheetLayoutView="120" workbookViewId="0">
      <selection activeCell="U10" sqref="U10"/>
    </sheetView>
  </sheetViews>
  <sheetFormatPr defaultRowHeight="15" x14ac:dyDescent="0.25"/>
  <cols>
    <col min="1" max="1" width="4.42578125" style="2" customWidth="1"/>
    <col min="2" max="2" width="18.140625" style="2" customWidth="1"/>
    <col min="3" max="3" width="3.5703125" style="2" customWidth="1"/>
    <col min="4" max="4" width="5.7109375" style="2" customWidth="1"/>
    <col min="5" max="5" width="5.28515625" style="2" customWidth="1"/>
    <col min="6" max="6" width="3.5703125" style="2" customWidth="1"/>
    <col min="7" max="7" width="3.7109375" style="2" customWidth="1"/>
    <col min="8" max="8" width="4" style="2" customWidth="1"/>
    <col min="9" max="9" width="13.140625" style="2" customWidth="1"/>
    <col min="10" max="10" width="9.42578125" style="2" customWidth="1"/>
    <col min="11" max="11" width="5.85546875" style="2" customWidth="1"/>
    <col min="12" max="12" width="5.5703125" style="2" customWidth="1"/>
    <col min="13" max="13" width="4.28515625" style="2" customWidth="1"/>
    <col min="14" max="14" width="8.42578125" style="2" customWidth="1"/>
    <col min="15" max="15" width="6.42578125" style="2" customWidth="1"/>
    <col min="16" max="16" width="4" style="2" customWidth="1"/>
    <col min="17" max="17" width="7.42578125" style="2" customWidth="1"/>
    <col min="18" max="19" width="3.85546875" style="2" customWidth="1"/>
    <col min="20" max="20" width="5.140625" style="2" customWidth="1"/>
    <col min="21" max="21" width="7.42578125" style="2" customWidth="1"/>
    <col min="22" max="22" width="6" style="2" customWidth="1"/>
    <col min="23" max="23" width="3.85546875" style="2" customWidth="1"/>
    <col min="24" max="24" width="3.42578125" style="2" customWidth="1"/>
    <col min="25" max="25" width="2.5703125" style="2" customWidth="1"/>
    <col min="26" max="26" width="3.42578125" style="2" customWidth="1"/>
    <col min="27" max="27" width="3.7109375" style="2" customWidth="1"/>
    <col min="28" max="28" width="2.85546875" style="2" customWidth="1"/>
    <col min="29" max="29" width="3.5703125" style="2" customWidth="1"/>
    <col min="30" max="30" width="4" style="2" customWidth="1"/>
    <col min="31" max="32" width="5.140625" style="2" customWidth="1"/>
    <col min="33" max="33" width="4.140625" style="2" customWidth="1"/>
    <col min="34" max="34" width="9.140625" style="2"/>
    <col min="35" max="35" width="4.7109375" style="2" customWidth="1"/>
    <col min="36" max="36" width="7.5703125" style="2" customWidth="1"/>
    <col min="37" max="38" width="4" style="2" customWidth="1"/>
    <col min="39" max="39" width="4.85546875" style="2" customWidth="1"/>
    <col min="40" max="40" width="3.85546875" style="2" customWidth="1"/>
    <col min="41" max="41" width="4.140625" style="2" customWidth="1"/>
    <col min="42" max="42" width="4.28515625" style="2" customWidth="1"/>
    <col min="43" max="43" width="4.140625" style="2" customWidth="1"/>
    <col min="44" max="44" width="4.28515625" style="2" customWidth="1"/>
    <col min="45" max="45" width="9.140625" style="2"/>
    <col min="46" max="46" width="3.42578125" style="2" customWidth="1"/>
    <col min="47" max="48" width="4" style="2" customWidth="1"/>
    <col min="49" max="49" width="3.7109375" style="2" customWidth="1"/>
    <col min="50" max="50" width="9.140625" style="2"/>
    <col min="51" max="51" width="4.7109375" style="2" customWidth="1"/>
    <col min="52" max="52" width="6.7109375" style="2" customWidth="1"/>
    <col min="53" max="53" width="5.140625" style="2" customWidth="1"/>
    <col min="54" max="54" width="4.7109375" style="2" customWidth="1"/>
    <col min="55" max="55" width="5" style="2" customWidth="1"/>
    <col min="56" max="56" width="4.28515625" style="2" customWidth="1"/>
    <col min="57" max="57" width="4.5703125" style="2" customWidth="1"/>
    <col min="58" max="58" width="4" style="2" customWidth="1"/>
    <col min="59" max="59" width="6.5703125" style="2" customWidth="1"/>
    <col min="60" max="60" width="5.140625" style="2" customWidth="1"/>
    <col min="61" max="61" width="5.42578125" style="2" customWidth="1"/>
    <col min="62" max="62" width="3.42578125" style="2" customWidth="1"/>
    <col min="63" max="63" width="3.28515625" style="2" customWidth="1"/>
    <col min="64" max="64" width="3.5703125" style="2" customWidth="1"/>
    <col min="65" max="65" width="3.85546875" style="2" customWidth="1"/>
    <col min="66" max="66" width="3.5703125" style="2" customWidth="1"/>
    <col min="67" max="67" width="4.140625" style="2" customWidth="1"/>
    <col min="68" max="69" width="3.85546875" style="2" customWidth="1"/>
    <col min="70" max="70" width="3.7109375" style="2" customWidth="1"/>
    <col min="71" max="72" width="4.28515625" style="2" customWidth="1"/>
    <col min="73" max="73" width="4.5703125" style="2" customWidth="1"/>
    <col min="74" max="74" width="3.85546875" style="2" customWidth="1"/>
    <col min="75" max="75" width="4.28515625" style="2" customWidth="1"/>
    <col min="76" max="76" width="4.42578125" style="2" customWidth="1"/>
    <col min="77" max="77" width="4.140625" style="2" customWidth="1"/>
    <col min="78" max="78" width="4" style="2" customWidth="1"/>
    <col min="79" max="79" width="4.28515625" style="2" customWidth="1"/>
    <col min="80" max="80" width="5.140625" style="2" customWidth="1"/>
    <col min="81" max="82" width="4.140625" style="2" customWidth="1"/>
    <col min="83" max="83" width="3.42578125" style="2" customWidth="1"/>
    <col min="84" max="84" width="3.85546875" style="2" customWidth="1"/>
    <col min="85" max="85" width="4.140625" style="2" customWidth="1"/>
    <col min="86" max="86" width="4.5703125" style="2" customWidth="1"/>
    <col min="87" max="87" width="4.85546875" style="2" customWidth="1"/>
    <col min="88" max="88" width="7.5703125" style="2" customWidth="1"/>
    <col min="89" max="89" width="6.28515625" style="2" customWidth="1"/>
    <col min="90" max="90" width="3.5703125" style="2" customWidth="1"/>
    <col min="91" max="91" width="3.7109375" style="2" customWidth="1"/>
    <col min="92" max="92" width="4" style="2" customWidth="1"/>
    <col min="93" max="94" width="3.85546875" style="2" customWidth="1"/>
    <col min="95" max="95" width="3.7109375" style="2" customWidth="1"/>
    <col min="96" max="96" width="3.5703125" style="2" customWidth="1"/>
    <col min="97" max="97" width="3.85546875" style="2" customWidth="1"/>
    <col min="98" max="98" width="4" style="2" customWidth="1"/>
    <col min="99" max="99" width="4.42578125" style="2" customWidth="1"/>
    <col min="100" max="100" width="5.28515625" style="2" customWidth="1"/>
    <col min="101" max="101" width="5" style="2" customWidth="1"/>
    <col min="102" max="102" width="4.28515625" style="2" customWidth="1"/>
    <col min="103" max="103" width="4.42578125" style="2" customWidth="1"/>
    <col min="104" max="104" width="4.5703125" style="2" customWidth="1"/>
    <col min="105" max="105" width="6.7109375" style="2" customWidth="1"/>
    <col min="106" max="106" width="3.7109375" style="2" customWidth="1"/>
    <col min="107" max="107" width="6.28515625" style="2" customWidth="1"/>
    <col min="108" max="108" width="6.5703125" style="2" customWidth="1"/>
    <col min="109" max="109" width="3.140625" style="2" customWidth="1"/>
    <col min="110" max="110" width="6.28515625" style="2" customWidth="1"/>
    <col min="111" max="111" width="3.7109375" style="2" customWidth="1"/>
    <col min="112" max="16384" width="9.140625" style="2"/>
  </cols>
  <sheetData>
    <row r="1" spans="1:111" ht="12" customHeight="1" x14ac:dyDescent="0.25"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</row>
    <row r="2" spans="1:111" s="122" customFormat="1" ht="21.75" customHeight="1" x14ac:dyDescent="0.25">
      <c r="A2" s="143" t="s">
        <v>158</v>
      </c>
      <c r="B2" s="143" t="s">
        <v>159</v>
      </c>
      <c r="C2" s="150"/>
      <c r="D2" s="148">
        <v>10</v>
      </c>
      <c r="E2" s="148">
        <v>11</v>
      </c>
      <c r="F2" s="146" t="s">
        <v>219</v>
      </c>
      <c r="G2" s="146" t="s">
        <v>220</v>
      </c>
      <c r="H2" s="146" t="s">
        <v>460</v>
      </c>
      <c r="I2" s="148">
        <v>12</v>
      </c>
      <c r="J2" s="148">
        <v>13</v>
      </c>
      <c r="K2" s="146" t="s">
        <v>223</v>
      </c>
      <c r="L2" s="146" t="s">
        <v>461</v>
      </c>
      <c r="M2" s="146" t="s">
        <v>462</v>
      </c>
      <c r="N2" s="148">
        <v>14</v>
      </c>
      <c r="O2" s="146" t="s">
        <v>224</v>
      </c>
      <c r="P2" s="146" t="s">
        <v>225</v>
      </c>
      <c r="Q2" s="148">
        <v>15</v>
      </c>
      <c r="R2" s="146" t="s">
        <v>227</v>
      </c>
      <c r="S2" s="146" t="s">
        <v>463</v>
      </c>
      <c r="T2" s="146" t="s">
        <v>464</v>
      </c>
      <c r="U2" s="148">
        <v>16</v>
      </c>
      <c r="V2" s="148">
        <v>17</v>
      </c>
      <c r="W2" s="146" t="s">
        <v>229</v>
      </c>
      <c r="X2" s="146" t="s">
        <v>230</v>
      </c>
      <c r="Y2" s="148">
        <v>18</v>
      </c>
      <c r="Z2" s="146" t="s">
        <v>465</v>
      </c>
      <c r="AA2" s="146" t="s">
        <v>466</v>
      </c>
      <c r="AB2" s="148">
        <v>19</v>
      </c>
      <c r="AC2" s="146" t="s">
        <v>240</v>
      </c>
      <c r="AD2" s="146" t="s">
        <v>241</v>
      </c>
      <c r="AE2" s="146" t="s">
        <v>467</v>
      </c>
      <c r="AF2" s="146" t="s">
        <v>468</v>
      </c>
      <c r="AG2" s="146" t="s">
        <v>242</v>
      </c>
      <c r="AH2" s="148">
        <v>20</v>
      </c>
      <c r="AI2" s="146" t="s">
        <v>243</v>
      </c>
      <c r="AJ2" s="148">
        <v>21</v>
      </c>
      <c r="AK2" s="146" t="s">
        <v>469</v>
      </c>
      <c r="AL2" s="146" t="s">
        <v>470</v>
      </c>
      <c r="AM2" s="146" t="s">
        <v>471</v>
      </c>
      <c r="AN2" s="146" t="s">
        <v>472</v>
      </c>
      <c r="AO2" s="146" t="s">
        <v>473</v>
      </c>
      <c r="AP2" s="146" t="s">
        <v>474</v>
      </c>
      <c r="AQ2" s="146" t="s">
        <v>475</v>
      </c>
      <c r="AR2" s="146" t="s">
        <v>476</v>
      </c>
      <c r="AS2" s="148">
        <v>22</v>
      </c>
      <c r="AT2" s="146" t="s">
        <v>246</v>
      </c>
      <c r="AU2" s="146" t="s">
        <v>247</v>
      </c>
      <c r="AV2" s="146" t="s">
        <v>477</v>
      </c>
      <c r="AW2" s="146" t="s">
        <v>478</v>
      </c>
      <c r="AX2" s="148">
        <v>23</v>
      </c>
      <c r="AY2" s="146" t="s">
        <v>479</v>
      </c>
      <c r="AZ2" s="148">
        <v>24</v>
      </c>
      <c r="BA2" s="148">
        <v>25</v>
      </c>
      <c r="BB2" s="146" t="s">
        <v>480</v>
      </c>
      <c r="BC2" s="146" t="s">
        <v>481</v>
      </c>
      <c r="BD2" s="146" t="s">
        <v>482</v>
      </c>
      <c r="BE2" s="146" t="s">
        <v>483</v>
      </c>
      <c r="BF2" s="146" t="s">
        <v>484</v>
      </c>
      <c r="BG2" s="146" t="s">
        <v>485</v>
      </c>
      <c r="BH2" s="148">
        <v>26</v>
      </c>
      <c r="BI2" s="148">
        <v>27</v>
      </c>
      <c r="BJ2" s="146" t="s">
        <v>250</v>
      </c>
      <c r="BK2" s="146" t="s">
        <v>251</v>
      </c>
      <c r="BL2" s="146" t="s">
        <v>252</v>
      </c>
      <c r="BM2" s="146" t="s">
        <v>253</v>
      </c>
      <c r="BN2" s="146" t="s">
        <v>254</v>
      </c>
      <c r="BO2" s="146" t="s">
        <v>255</v>
      </c>
      <c r="BP2" s="146" t="s">
        <v>256</v>
      </c>
      <c r="BQ2" s="146" t="s">
        <v>257</v>
      </c>
      <c r="BR2" s="146" t="s">
        <v>486</v>
      </c>
      <c r="BS2" s="146" t="s">
        <v>487</v>
      </c>
      <c r="BT2" s="146" t="s">
        <v>488</v>
      </c>
      <c r="BU2" s="146" t="s">
        <v>489</v>
      </c>
      <c r="BV2" s="146" t="s">
        <v>490</v>
      </c>
      <c r="BW2" s="146" t="s">
        <v>491</v>
      </c>
      <c r="BX2" s="146" t="s">
        <v>492</v>
      </c>
      <c r="BY2" s="146" t="s">
        <v>493</v>
      </c>
      <c r="BZ2" s="146" t="s">
        <v>494</v>
      </c>
      <c r="CA2" s="146" t="s">
        <v>495</v>
      </c>
      <c r="CB2" s="148">
        <v>28</v>
      </c>
      <c r="CC2" s="146" t="s">
        <v>258</v>
      </c>
      <c r="CD2" s="146" t="s">
        <v>259</v>
      </c>
      <c r="CE2" s="146" t="s">
        <v>496</v>
      </c>
      <c r="CF2" s="146" t="s">
        <v>497</v>
      </c>
      <c r="CG2" s="146" t="s">
        <v>498</v>
      </c>
      <c r="CH2" s="146" t="s">
        <v>499</v>
      </c>
      <c r="CI2" s="146" t="s">
        <v>500</v>
      </c>
      <c r="CJ2" s="148">
        <v>29</v>
      </c>
      <c r="CK2" s="148">
        <v>30</v>
      </c>
      <c r="CL2" s="146" t="s">
        <v>501</v>
      </c>
      <c r="CM2" s="146" t="s">
        <v>502</v>
      </c>
      <c r="CN2" s="146" t="s">
        <v>503</v>
      </c>
      <c r="CO2" s="146" t="s">
        <v>504</v>
      </c>
      <c r="CP2" s="146" t="s">
        <v>505</v>
      </c>
      <c r="CQ2" s="146" t="s">
        <v>506</v>
      </c>
      <c r="CR2" s="146" t="s">
        <v>507</v>
      </c>
      <c r="CS2" s="146" t="s">
        <v>508</v>
      </c>
      <c r="CT2" s="146" t="s">
        <v>509</v>
      </c>
      <c r="CU2" s="146" t="s">
        <v>510</v>
      </c>
      <c r="CV2" s="148">
        <v>31</v>
      </c>
      <c r="CW2" s="148">
        <v>32</v>
      </c>
      <c r="CX2" s="148">
        <v>33</v>
      </c>
      <c r="CY2" s="146" t="s">
        <v>511</v>
      </c>
      <c r="CZ2" s="146" t="s">
        <v>512</v>
      </c>
      <c r="DA2" s="148">
        <v>34</v>
      </c>
      <c r="DB2" s="146" t="s">
        <v>513</v>
      </c>
      <c r="DC2" s="148">
        <v>35</v>
      </c>
      <c r="DD2" s="148">
        <v>36</v>
      </c>
      <c r="DE2" s="146" t="s">
        <v>514</v>
      </c>
      <c r="DF2" s="148">
        <v>37</v>
      </c>
      <c r="DG2" s="146" t="s">
        <v>515</v>
      </c>
    </row>
    <row r="3" spans="1:111" s="122" customFormat="1" ht="7.5" customHeight="1" x14ac:dyDescent="0.25">
      <c r="A3" s="144"/>
      <c r="B3" s="144"/>
      <c r="C3" s="151"/>
      <c r="D3" s="149"/>
      <c r="E3" s="149"/>
      <c r="F3" s="147"/>
      <c r="G3" s="147"/>
      <c r="H3" s="147"/>
      <c r="I3" s="149"/>
      <c r="J3" s="149"/>
      <c r="K3" s="147"/>
      <c r="L3" s="147"/>
      <c r="M3" s="147"/>
      <c r="N3" s="149"/>
      <c r="O3" s="147"/>
      <c r="P3" s="147"/>
      <c r="Q3" s="149"/>
      <c r="R3" s="147"/>
      <c r="S3" s="147"/>
      <c r="T3" s="147"/>
      <c r="U3" s="149"/>
      <c r="V3" s="149"/>
      <c r="W3" s="147"/>
      <c r="X3" s="147"/>
      <c r="Y3" s="149"/>
      <c r="Z3" s="147"/>
      <c r="AA3" s="147"/>
      <c r="AB3" s="149"/>
      <c r="AC3" s="147"/>
      <c r="AD3" s="147"/>
      <c r="AE3" s="147"/>
      <c r="AF3" s="147"/>
      <c r="AG3" s="147"/>
      <c r="AH3" s="149"/>
      <c r="AI3" s="147"/>
      <c r="AJ3" s="149"/>
      <c r="AK3" s="147"/>
      <c r="AL3" s="147"/>
      <c r="AM3" s="147"/>
      <c r="AN3" s="147"/>
      <c r="AO3" s="147"/>
      <c r="AP3" s="147"/>
      <c r="AQ3" s="147"/>
      <c r="AR3" s="147"/>
      <c r="AS3" s="149"/>
      <c r="AT3" s="147"/>
      <c r="AU3" s="147"/>
      <c r="AV3" s="147"/>
      <c r="AW3" s="147"/>
      <c r="AX3" s="149"/>
      <c r="AY3" s="147"/>
      <c r="AZ3" s="149"/>
      <c r="BA3" s="149"/>
      <c r="BB3" s="147"/>
      <c r="BC3" s="147"/>
      <c r="BD3" s="147"/>
      <c r="BE3" s="147"/>
      <c r="BF3" s="147"/>
      <c r="BG3" s="147"/>
      <c r="BH3" s="149"/>
      <c r="BI3" s="149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9"/>
      <c r="CC3" s="147"/>
      <c r="CD3" s="147"/>
      <c r="CE3" s="147"/>
      <c r="CF3" s="147"/>
      <c r="CG3" s="147"/>
      <c r="CH3" s="147"/>
      <c r="CI3" s="147"/>
      <c r="CJ3" s="149"/>
      <c r="CK3" s="149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9"/>
      <c r="CW3" s="149"/>
      <c r="CX3" s="149"/>
      <c r="CY3" s="147"/>
      <c r="CZ3" s="147"/>
      <c r="DA3" s="149"/>
      <c r="DB3" s="147"/>
      <c r="DC3" s="149"/>
      <c r="DD3" s="149"/>
      <c r="DE3" s="147"/>
      <c r="DF3" s="149"/>
      <c r="DG3" s="147"/>
    </row>
    <row r="4" spans="1:111" s="124" customFormat="1" ht="22.5" customHeight="1" x14ac:dyDescent="0.25">
      <c r="A4" s="144"/>
      <c r="B4" s="144"/>
      <c r="C4" s="152"/>
      <c r="D4" s="153" t="s">
        <v>621</v>
      </c>
      <c r="E4" s="153" t="s">
        <v>517</v>
      </c>
      <c r="F4" s="154" t="s">
        <v>204</v>
      </c>
      <c r="G4" s="154"/>
      <c r="H4" s="154"/>
      <c r="I4" s="153" t="s">
        <v>611</v>
      </c>
      <c r="J4" s="153" t="s">
        <v>609</v>
      </c>
      <c r="K4" s="154" t="s">
        <v>204</v>
      </c>
      <c r="L4" s="154"/>
      <c r="M4" s="154"/>
      <c r="N4" s="153" t="s">
        <v>518</v>
      </c>
      <c r="O4" s="154" t="s">
        <v>204</v>
      </c>
      <c r="P4" s="154"/>
      <c r="Q4" s="153" t="s">
        <v>610</v>
      </c>
      <c r="R4" s="154" t="s">
        <v>204</v>
      </c>
      <c r="S4" s="154"/>
      <c r="T4" s="154"/>
      <c r="U4" s="153" t="s">
        <v>519</v>
      </c>
      <c r="V4" s="153" t="s">
        <v>520</v>
      </c>
      <c r="W4" s="154" t="s">
        <v>204</v>
      </c>
      <c r="X4" s="154"/>
      <c r="Y4" s="153" t="s">
        <v>521</v>
      </c>
      <c r="Z4" s="159"/>
      <c r="AA4" s="159"/>
      <c r="AB4" s="153" t="s">
        <v>522</v>
      </c>
      <c r="AC4" s="159"/>
      <c r="AD4" s="159"/>
      <c r="AE4" s="154" t="s">
        <v>516</v>
      </c>
      <c r="AF4" s="154"/>
      <c r="AG4" s="7"/>
      <c r="AH4" s="153" t="s">
        <v>523</v>
      </c>
      <c r="AI4" s="123" t="s">
        <v>524</v>
      </c>
      <c r="AJ4" s="153" t="s">
        <v>612</v>
      </c>
      <c r="AK4" s="154" t="s">
        <v>204</v>
      </c>
      <c r="AL4" s="154"/>
      <c r="AM4" s="154"/>
      <c r="AN4" s="154"/>
      <c r="AO4" s="154" t="s">
        <v>516</v>
      </c>
      <c r="AP4" s="154"/>
      <c r="AQ4" s="154"/>
      <c r="AR4" s="154"/>
      <c r="AS4" s="153" t="s">
        <v>613</v>
      </c>
      <c r="AT4" s="164" t="s">
        <v>204</v>
      </c>
      <c r="AU4" s="165"/>
      <c r="AV4" s="165"/>
      <c r="AW4" s="166"/>
      <c r="AX4" s="153" t="s">
        <v>614</v>
      </c>
      <c r="AY4" s="174" t="s">
        <v>39</v>
      </c>
      <c r="AZ4" s="153" t="s">
        <v>525</v>
      </c>
      <c r="BA4" s="153" t="s">
        <v>526</v>
      </c>
      <c r="BB4" s="164" t="s">
        <v>516</v>
      </c>
      <c r="BC4" s="165"/>
      <c r="BD4" s="165"/>
      <c r="BE4" s="165"/>
      <c r="BF4" s="165"/>
      <c r="BG4" s="166"/>
      <c r="BH4" s="153" t="s">
        <v>527</v>
      </c>
      <c r="BI4" s="153" t="s">
        <v>528</v>
      </c>
      <c r="BJ4" s="164" t="s">
        <v>204</v>
      </c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6"/>
      <c r="CB4" s="153" t="s">
        <v>529</v>
      </c>
      <c r="CC4" s="160"/>
      <c r="CD4" s="160"/>
      <c r="CE4" s="160"/>
      <c r="CF4" s="160"/>
      <c r="CG4" s="160"/>
      <c r="CH4" s="160"/>
      <c r="CI4" s="160"/>
      <c r="CJ4" s="153" t="s">
        <v>615</v>
      </c>
      <c r="CK4" s="153" t="s">
        <v>530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3" t="s">
        <v>531</v>
      </c>
      <c r="CW4" s="153" t="s">
        <v>532</v>
      </c>
      <c r="CX4" s="153" t="s">
        <v>618</v>
      </c>
      <c r="CY4" s="160"/>
      <c r="CZ4" s="160"/>
      <c r="DA4" s="153" t="s">
        <v>533</v>
      </c>
      <c r="DB4" s="163" t="s">
        <v>534</v>
      </c>
      <c r="DC4" s="153" t="s">
        <v>535</v>
      </c>
      <c r="DD4" s="153" t="s">
        <v>536</v>
      </c>
      <c r="DE4" s="163" t="s">
        <v>204</v>
      </c>
      <c r="DF4" s="153" t="s">
        <v>537</v>
      </c>
      <c r="DG4" s="163" t="s">
        <v>204</v>
      </c>
    </row>
    <row r="5" spans="1:111" s="124" customFormat="1" ht="15" customHeight="1" x14ac:dyDescent="0.25">
      <c r="A5" s="144"/>
      <c r="B5" s="144"/>
      <c r="C5" s="161" t="s">
        <v>538</v>
      </c>
      <c r="D5" s="153"/>
      <c r="E5" s="153"/>
      <c r="F5" s="155" t="s">
        <v>539</v>
      </c>
      <c r="G5" s="155" t="s">
        <v>540</v>
      </c>
      <c r="H5" s="155" t="s">
        <v>541</v>
      </c>
      <c r="I5" s="153"/>
      <c r="J5" s="153"/>
      <c r="K5" s="156" t="s">
        <v>607</v>
      </c>
      <c r="L5" s="156" t="s">
        <v>542</v>
      </c>
      <c r="M5" s="155" t="s">
        <v>543</v>
      </c>
      <c r="N5" s="153"/>
      <c r="O5" s="155" t="s">
        <v>608</v>
      </c>
      <c r="P5" s="155" t="s">
        <v>544</v>
      </c>
      <c r="Q5" s="153"/>
      <c r="R5" s="155" t="s">
        <v>545</v>
      </c>
      <c r="S5" s="155" t="s">
        <v>546</v>
      </c>
      <c r="T5" s="156" t="s">
        <v>547</v>
      </c>
      <c r="U5" s="153"/>
      <c r="V5" s="153"/>
      <c r="W5" s="155" t="s">
        <v>548</v>
      </c>
      <c r="X5" s="155" t="s">
        <v>549</v>
      </c>
      <c r="Y5" s="153"/>
      <c r="Z5" s="155" t="s">
        <v>550</v>
      </c>
      <c r="AA5" s="155" t="s">
        <v>551</v>
      </c>
      <c r="AB5" s="153"/>
      <c r="AC5" s="155" t="s">
        <v>552</v>
      </c>
      <c r="AD5" s="155" t="s">
        <v>553</v>
      </c>
      <c r="AE5" s="155" t="s">
        <v>554</v>
      </c>
      <c r="AF5" s="155" t="s">
        <v>555</v>
      </c>
      <c r="AG5" s="155" t="s">
        <v>556</v>
      </c>
      <c r="AH5" s="153"/>
      <c r="AI5" s="155" t="s">
        <v>557</v>
      </c>
      <c r="AJ5" s="153"/>
      <c r="AK5" s="154"/>
      <c r="AL5" s="154"/>
      <c r="AM5" s="154"/>
      <c r="AN5" s="154"/>
      <c r="AO5" s="154"/>
      <c r="AP5" s="154"/>
      <c r="AQ5" s="154"/>
      <c r="AR5" s="154"/>
      <c r="AS5" s="153"/>
      <c r="AT5" s="167"/>
      <c r="AU5" s="168"/>
      <c r="AV5" s="168"/>
      <c r="AW5" s="169"/>
      <c r="AX5" s="153"/>
      <c r="AY5" s="175"/>
      <c r="AZ5" s="153"/>
      <c r="BA5" s="153"/>
      <c r="BB5" s="167"/>
      <c r="BC5" s="168"/>
      <c r="BD5" s="168"/>
      <c r="BE5" s="168"/>
      <c r="BF5" s="168"/>
      <c r="BG5" s="169"/>
      <c r="BH5" s="153"/>
      <c r="BI5" s="153"/>
      <c r="BJ5" s="167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9"/>
      <c r="CB5" s="153"/>
      <c r="CC5" s="160"/>
      <c r="CD5" s="160"/>
      <c r="CE5" s="160"/>
      <c r="CF5" s="160"/>
      <c r="CG5" s="160"/>
      <c r="CH5" s="160"/>
      <c r="CI5" s="160"/>
      <c r="CJ5" s="153"/>
      <c r="CK5" s="153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3"/>
      <c r="CW5" s="153"/>
      <c r="CX5" s="153"/>
      <c r="CY5" s="160"/>
      <c r="CZ5" s="160"/>
      <c r="DA5" s="153"/>
      <c r="DB5" s="163"/>
      <c r="DC5" s="153"/>
      <c r="DD5" s="153"/>
      <c r="DE5" s="163"/>
      <c r="DF5" s="153"/>
      <c r="DG5" s="163"/>
    </row>
    <row r="6" spans="1:111" s="124" customFormat="1" ht="11.25" x14ac:dyDescent="0.25">
      <c r="A6" s="144"/>
      <c r="B6" s="144"/>
      <c r="C6" s="162"/>
      <c r="D6" s="153"/>
      <c r="E6" s="153"/>
      <c r="F6" s="155"/>
      <c r="G6" s="155"/>
      <c r="H6" s="155"/>
      <c r="I6" s="153"/>
      <c r="J6" s="153"/>
      <c r="K6" s="157"/>
      <c r="L6" s="157"/>
      <c r="M6" s="155"/>
      <c r="N6" s="153"/>
      <c r="O6" s="155"/>
      <c r="P6" s="155"/>
      <c r="Q6" s="153"/>
      <c r="R6" s="155"/>
      <c r="S6" s="155"/>
      <c r="T6" s="157"/>
      <c r="U6" s="153"/>
      <c r="V6" s="153"/>
      <c r="W6" s="155"/>
      <c r="X6" s="155"/>
      <c r="Y6" s="153"/>
      <c r="Z6" s="155"/>
      <c r="AA6" s="155"/>
      <c r="AB6" s="153"/>
      <c r="AC6" s="155"/>
      <c r="AD6" s="155"/>
      <c r="AE6" s="155"/>
      <c r="AF6" s="155"/>
      <c r="AG6" s="155"/>
      <c r="AH6" s="153"/>
      <c r="AI6" s="155"/>
      <c r="AJ6" s="153"/>
      <c r="AK6" s="154"/>
      <c r="AL6" s="154"/>
      <c r="AM6" s="154"/>
      <c r="AN6" s="154"/>
      <c r="AO6" s="154"/>
      <c r="AP6" s="154"/>
      <c r="AQ6" s="154"/>
      <c r="AR6" s="154"/>
      <c r="AS6" s="153"/>
      <c r="AT6" s="170"/>
      <c r="AU6" s="171"/>
      <c r="AV6" s="171"/>
      <c r="AW6" s="172"/>
      <c r="AX6" s="153"/>
      <c r="AY6" s="176"/>
      <c r="AZ6" s="153"/>
      <c r="BA6" s="153"/>
      <c r="BB6" s="170"/>
      <c r="BC6" s="171"/>
      <c r="BD6" s="171"/>
      <c r="BE6" s="171"/>
      <c r="BF6" s="171"/>
      <c r="BG6" s="172"/>
      <c r="BH6" s="153"/>
      <c r="BI6" s="153"/>
      <c r="BJ6" s="167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9"/>
      <c r="CB6" s="153"/>
      <c r="CC6" s="160"/>
      <c r="CD6" s="160"/>
      <c r="CE6" s="160"/>
      <c r="CF6" s="160"/>
      <c r="CG6" s="160"/>
      <c r="CH6" s="160"/>
      <c r="CI6" s="160"/>
      <c r="CJ6" s="153"/>
      <c r="CK6" s="153"/>
      <c r="CL6" s="163" t="s">
        <v>558</v>
      </c>
      <c r="CM6" s="155" t="s">
        <v>559</v>
      </c>
      <c r="CN6" s="155" t="s">
        <v>560</v>
      </c>
      <c r="CO6" s="155" t="s">
        <v>561</v>
      </c>
      <c r="CP6" s="155" t="s">
        <v>562</v>
      </c>
      <c r="CQ6" s="155" t="s">
        <v>563</v>
      </c>
      <c r="CR6" s="155" t="s">
        <v>564</v>
      </c>
      <c r="CS6" s="155" t="s">
        <v>565</v>
      </c>
      <c r="CT6" s="155" t="s">
        <v>566</v>
      </c>
      <c r="CU6" s="155" t="s">
        <v>567</v>
      </c>
      <c r="CV6" s="153"/>
      <c r="CW6" s="153"/>
      <c r="CX6" s="153"/>
      <c r="CY6" s="160"/>
      <c r="CZ6" s="160"/>
      <c r="DA6" s="153"/>
      <c r="DB6" s="163"/>
      <c r="DC6" s="153"/>
      <c r="DD6" s="153"/>
      <c r="DE6" s="163"/>
      <c r="DF6" s="153"/>
      <c r="DG6" s="163"/>
    </row>
    <row r="7" spans="1:111" s="124" customFormat="1" ht="11.25" customHeight="1" x14ac:dyDescent="0.25">
      <c r="A7" s="144"/>
      <c r="B7" s="144"/>
      <c r="C7" s="162"/>
      <c r="D7" s="153"/>
      <c r="E7" s="153"/>
      <c r="F7" s="155"/>
      <c r="G7" s="155"/>
      <c r="H7" s="155"/>
      <c r="I7" s="153"/>
      <c r="J7" s="153"/>
      <c r="K7" s="157"/>
      <c r="L7" s="157"/>
      <c r="M7" s="155"/>
      <c r="N7" s="153"/>
      <c r="O7" s="155"/>
      <c r="P7" s="155"/>
      <c r="Q7" s="153"/>
      <c r="R7" s="155"/>
      <c r="S7" s="155"/>
      <c r="T7" s="157"/>
      <c r="U7" s="153"/>
      <c r="V7" s="153"/>
      <c r="W7" s="155"/>
      <c r="X7" s="155"/>
      <c r="Y7" s="153"/>
      <c r="Z7" s="155"/>
      <c r="AA7" s="155"/>
      <c r="AB7" s="153"/>
      <c r="AC7" s="155"/>
      <c r="AD7" s="155"/>
      <c r="AE7" s="155"/>
      <c r="AF7" s="155"/>
      <c r="AG7" s="155"/>
      <c r="AH7" s="153"/>
      <c r="AI7" s="155"/>
      <c r="AJ7" s="153"/>
      <c r="AK7" s="155" t="s">
        <v>568</v>
      </c>
      <c r="AL7" s="155" t="s">
        <v>569</v>
      </c>
      <c r="AM7" s="155" t="s">
        <v>570</v>
      </c>
      <c r="AN7" s="155" t="s">
        <v>280</v>
      </c>
      <c r="AO7" s="155" t="s">
        <v>571</v>
      </c>
      <c r="AP7" s="155" t="s">
        <v>572</v>
      </c>
      <c r="AQ7" s="155" t="s">
        <v>573</v>
      </c>
      <c r="AR7" s="155" t="s">
        <v>574</v>
      </c>
      <c r="AS7" s="153"/>
      <c r="AT7" s="155" t="s">
        <v>568</v>
      </c>
      <c r="AU7" s="155" t="s">
        <v>569</v>
      </c>
      <c r="AV7" s="155" t="s">
        <v>570</v>
      </c>
      <c r="AW7" s="155" t="s">
        <v>280</v>
      </c>
      <c r="AX7" s="153"/>
      <c r="AY7" s="155" t="s">
        <v>575</v>
      </c>
      <c r="AZ7" s="153"/>
      <c r="BA7" s="153"/>
      <c r="BB7" s="155" t="s">
        <v>576</v>
      </c>
      <c r="BC7" s="155" t="s">
        <v>577</v>
      </c>
      <c r="BD7" s="155" t="s">
        <v>578</v>
      </c>
      <c r="BE7" s="155" t="s">
        <v>579</v>
      </c>
      <c r="BF7" s="155" t="s">
        <v>580</v>
      </c>
      <c r="BG7" s="155" t="s">
        <v>581</v>
      </c>
      <c r="BH7" s="153"/>
      <c r="BI7" s="153"/>
      <c r="BJ7" s="170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2"/>
      <c r="CB7" s="153"/>
      <c r="CC7" s="155" t="s">
        <v>582</v>
      </c>
      <c r="CD7" s="155" t="s">
        <v>583</v>
      </c>
      <c r="CE7" s="155" t="s">
        <v>584</v>
      </c>
      <c r="CF7" s="155" t="s">
        <v>585</v>
      </c>
      <c r="CG7" s="155" t="s">
        <v>586</v>
      </c>
      <c r="CH7" s="155" t="s">
        <v>587</v>
      </c>
      <c r="CI7" s="155" t="s">
        <v>588</v>
      </c>
      <c r="CJ7" s="153"/>
      <c r="CK7" s="153"/>
      <c r="CL7" s="163"/>
      <c r="CM7" s="155"/>
      <c r="CN7" s="155"/>
      <c r="CO7" s="155"/>
      <c r="CP7" s="155"/>
      <c r="CQ7" s="155"/>
      <c r="CR7" s="155"/>
      <c r="CS7" s="155"/>
      <c r="CT7" s="155"/>
      <c r="CU7" s="155"/>
      <c r="CV7" s="153"/>
      <c r="CW7" s="153"/>
      <c r="CX7" s="153"/>
      <c r="CY7" s="160"/>
      <c r="CZ7" s="160"/>
      <c r="DA7" s="153"/>
      <c r="DB7" s="163"/>
      <c r="DC7" s="153"/>
      <c r="DD7" s="153"/>
      <c r="DE7" s="163"/>
      <c r="DF7" s="153"/>
      <c r="DG7" s="163"/>
    </row>
    <row r="8" spans="1:111" s="124" customFormat="1" ht="11.25" x14ac:dyDescent="0.25">
      <c r="A8" s="144"/>
      <c r="B8" s="144"/>
      <c r="C8" s="162"/>
      <c r="D8" s="153"/>
      <c r="E8" s="153"/>
      <c r="F8" s="155"/>
      <c r="G8" s="155"/>
      <c r="H8" s="155"/>
      <c r="I8" s="153"/>
      <c r="J8" s="153"/>
      <c r="K8" s="157"/>
      <c r="L8" s="157"/>
      <c r="M8" s="155"/>
      <c r="N8" s="153"/>
      <c r="O8" s="155"/>
      <c r="P8" s="155"/>
      <c r="Q8" s="153"/>
      <c r="R8" s="155"/>
      <c r="S8" s="155"/>
      <c r="T8" s="157"/>
      <c r="U8" s="153"/>
      <c r="V8" s="153"/>
      <c r="W8" s="155"/>
      <c r="X8" s="155"/>
      <c r="Y8" s="153"/>
      <c r="Z8" s="155"/>
      <c r="AA8" s="155"/>
      <c r="AB8" s="153"/>
      <c r="AC8" s="155"/>
      <c r="AD8" s="155"/>
      <c r="AE8" s="155"/>
      <c r="AF8" s="155"/>
      <c r="AG8" s="155"/>
      <c r="AH8" s="153"/>
      <c r="AI8" s="155"/>
      <c r="AJ8" s="153"/>
      <c r="AK8" s="155"/>
      <c r="AL8" s="155"/>
      <c r="AM8" s="155"/>
      <c r="AN8" s="155"/>
      <c r="AO8" s="155"/>
      <c r="AP8" s="155"/>
      <c r="AQ8" s="155"/>
      <c r="AR8" s="155"/>
      <c r="AS8" s="153"/>
      <c r="AT8" s="155"/>
      <c r="AU8" s="155"/>
      <c r="AV8" s="155"/>
      <c r="AW8" s="155"/>
      <c r="AX8" s="153"/>
      <c r="AY8" s="155"/>
      <c r="AZ8" s="153"/>
      <c r="BA8" s="153"/>
      <c r="BB8" s="155"/>
      <c r="BC8" s="155"/>
      <c r="BD8" s="155"/>
      <c r="BE8" s="155"/>
      <c r="BF8" s="155"/>
      <c r="BG8" s="155"/>
      <c r="BH8" s="153"/>
      <c r="BI8" s="153"/>
      <c r="BJ8" s="155" t="s">
        <v>589</v>
      </c>
      <c r="BK8" s="155" t="s">
        <v>590</v>
      </c>
      <c r="BL8" s="155" t="s">
        <v>591</v>
      </c>
      <c r="BM8" s="155" t="s">
        <v>592</v>
      </c>
      <c r="BN8" s="155" t="s">
        <v>593</v>
      </c>
      <c r="BO8" s="155" t="s">
        <v>594</v>
      </c>
      <c r="BP8" s="155" t="s">
        <v>595</v>
      </c>
      <c r="BQ8" s="155" t="s">
        <v>596</v>
      </c>
      <c r="BR8" s="173" t="s">
        <v>167</v>
      </c>
      <c r="BS8" s="173" t="s">
        <v>597</v>
      </c>
      <c r="BT8" s="155" t="s">
        <v>598</v>
      </c>
      <c r="BU8" s="173" t="s">
        <v>169</v>
      </c>
      <c r="BV8" s="155" t="s">
        <v>599</v>
      </c>
      <c r="BW8" s="155" t="s">
        <v>171</v>
      </c>
      <c r="BX8" s="155" t="s">
        <v>600</v>
      </c>
      <c r="BY8" s="155" t="s">
        <v>601</v>
      </c>
      <c r="BZ8" s="155" t="s">
        <v>567</v>
      </c>
      <c r="CA8" s="155" t="s">
        <v>602</v>
      </c>
      <c r="CB8" s="153"/>
      <c r="CC8" s="155"/>
      <c r="CD8" s="155"/>
      <c r="CE8" s="155"/>
      <c r="CF8" s="155"/>
      <c r="CG8" s="155"/>
      <c r="CH8" s="155"/>
      <c r="CI8" s="155"/>
      <c r="CJ8" s="153"/>
      <c r="CK8" s="153"/>
      <c r="CL8" s="163"/>
      <c r="CM8" s="155"/>
      <c r="CN8" s="155"/>
      <c r="CO8" s="155"/>
      <c r="CP8" s="155"/>
      <c r="CQ8" s="155"/>
      <c r="CR8" s="155"/>
      <c r="CS8" s="155"/>
      <c r="CT8" s="155"/>
      <c r="CU8" s="155"/>
      <c r="CV8" s="153"/>
      <c r="CW8" s="153"/>
      <c r="CX8" s="153"/>
      <c r="CY8" s="160"/>
      <c r="CZ8" s="160"/>
      <c r="DA8" s="153"/>
      <c r="DB8" s="163"/>
      <c r="DC8" s="153"/>
      <c r="DD8" s="153"/>
      <c r="DE8" s="163"/>
      <c r="DF8" s="153"/>
      <c r="DG8" s="163"/>
    </row>
    <row r="9" spans="1:111" s="124" customFormat="1" ht="198" customHeight="1" x14ac:dyDescent="0.25">
      <c r="A9" s="145"/>
      <c r="B9" s="145"/>
      <c r="C9" s="162"/>
      <c r="D9" s="153"/>
      <c r="E9" s="153"/>
      <c r="F9" s="155"/>
      <c r="G9" s="155"/>
      <c r="H9" s="155"/>
      <c r="I9" s="153"/>
      <c r="J9" s="153"/>
      <c r="K9" s="158"/>
      <c r="L9" s="158"/>
      <c r="M9" s="155"/>
      <c r="N9" s="153"/>
      <c r="O9" s="155"/>
      <c r="P9" s="155"/>
      <c r="Q9" s="153"/>
      <c r="R9" s="155"/>
      <c r="S9" s="155"/>
      <c r="T9" s="158"/>
      <c r="U9" s="153"/>
      <c r="V9" s="153"/>
      <c r="W9" s="155"/>
      <c r="X9" s="155"/>
      <c r="Y9" s="153"/>
      <c r="Z9" s="155"/>
      <c r="AA9" s="155"/>
      <c r="AB9" s="153"/>
      <c r="AC9" s="155"/>
      <c r="AD9" s="155"/>
      <c r="AE9" s="155"/>
      <c r="AF9" s="155"/>
      <c r="AG9" s="155"/>
      <c r="AH9" s="153"/>
      <c r="AI9" s="155"/>
      <c r="AJ9" s="153"/>
      <c r="AK9" s="155"/>
      <c r="AL9" s="155"/>
      <c r="AM9" s="155"/>
      <c r="AN9" s="155"/>
      <c r="AO9" s="155"/>
      <c r="AP9" s="155"/>
      <c r="AQ9" s="155"/>
      <c r="AR9" s="155"/>
      <c r="AS9" s="153"/>
      <c r="AT9" s="155"/>
      <c r="AU9" s="155"/>
      <c r="AV9" s="155"/>
      <c r="AW9" s="155"/>
      <c r="AX9" s="153"/>
      <c r="AY9" s="155"/>
      <c r="AZ9" s="153"/>
      <c r="BA9" s="153"/>
      <c r="BB9" s="155"/>
      <c r="BC9" s="155"/>
      <c r="BD9" s="155"/>
      <c r="BE9" s="155"/>
      <c r="BF9" s="155"/>
      <c r="BG9" s="155"/>
      <c r="BH9" s="153"/>
      <c r="BI9" s="153"/>
      <c r="BJ9" s="155"/>
      <c r="BK9" s="155"/>
      <c r="BL9" s="155"/>
      <c r="BM9" s="155"/>
      <c r="BN9" s="155"/>
      <c r="BO9" s="155"/>
      <c r="BP9" s="155"/>
      <c r="BQ9" s="155"/>
      <c r="BR9" s="173"/>
      <c r="BS9" s="173"/>
      <c r="BT9" s="155"/>
      <c r="BU9" s="173"/>
      <c r="BV9" s="155"/>
      <c r="BW9" s="155"/>
      <c r="BX9" s="155"/>
      <c r="BY9" s="155"/>
      <c r="BZ9" s="155"/>
      <c r="CA9" s="155"/>
      <c r="CB9" s="153"/>
      <c r="CC9" s="155"/>
      <c r="CD9" s="155"/>
      <c r="CE9" s="155"/>
      <c r="CF9" s="155"/>
      <c r="CG9" s="155"/>
      <c r="CH9" s="155"/>
      <c r="CI9" s="155"/>
      <c r="CJ9" s="153"/>
      <c r="CK9" s="153"/>
      <c r="CL9" s="163"/>
      <c r="CM9" s="155"/>
      <c r="CN9" s="155"/>
      <c r="CO9" s="155"/>
      <c r="CP9" s="155"/>
      <c r="CQ9" s="155"/>
      <c r="CR9" s="155"/>
      <c r="CS9" s="155"/>
      <c r="CT9" s="155"/>
      <c r="CU9" s="155"/>
      <c r="CV9" s="153"/>
      <c r="CW9" s="153"/>
      <c r="CX9" s="153"/>
      <c r="CY9" s="125" t="s">
        <v>603</v>
      </c>
      <c r="CZ9" s="137" t="s">
        <v>619</v>
      </c>
      <c r="DA9" s="153"/>
      <c r="DB9" s="125" t="s">
        <v>604</v>
      </c>
      <c r="DC9" s="153"/>
      <c r="DD9" s="153"/>
      <c r="DE9" s="125" t="s">
        <v>605</v>
      </c>
      <c r="DF9" s="153"/>
      <c r="DG9" s="125" t="s">
        <v>606</v>
      </c>
    </row>
    <row r="10" spans="1:111" s="132" customFormat="1" ht="11.25" x14ac:dyDescent="0.25">
      <c r="A10" s="126"/>
      <c r="B10" s="126" t="s">
        <v>642</v>
      </c>
      <c r="C10" s="136"/>
      <c r="D10" s="127">
        <v>6</v>
      </c>
      <c r="E10" s="127">
        <v>6</v>
      </c>
      <c r="F10" s="127">
        <v>1</v>
      </c>
      <c r="G10" s="127">
        <v>0</v>
      </c>
      <c r="H10" s="127">
        <v>5</v>
      </c>
      <c r="I10" s="127">
        <v>6</v>
      </c>
      <c r="J10" s="128">
        <v>6</v>
      </c>
      <c r="K10" s="127">
        <v>6</v>
      </c>
      <c r="L10" s="127">
        <v>0</v>
      </c>
      <c r="M10" s="127">
        <v>0</v>
      </c>
      <c r="N10" s="127">
        <v>0</v>
      </c>
      <c r="O10" s="128">
        <v>0</v>
      </c>
      <c r="P10" s="127">
        <v>0</v>
      </c>
      <c r="Q10" s="128">
        <v>0</v>
      </c>
      <c r="R10" s="127">
        <v>0</v>
      </c>
      <c r="S10" s="127">
        <v>0</v>
      </c>
      <c r="T10" s="128">
        <v>0</v>
      </c>
      <c r="U10" s="127">
        <v>2</v>
      </c>
      <c r="V10" s="131">
        <f>'3_Заполн'!BC4</f>
        <v>0</v>
      </c>
      <c r="W10" s="127">
        <v>0</v>
      </c>
      <c r="X10" s="127">
        <v>0</v>
      </c>
      <c r="Y10" s="129" t="s">
        <v>24</v>
      </c>
      <c r="Z10" s="127">
        <v>0</v>
      </c>
      <c r="AA10" s="127">
        <v>2</v>
      </c>
      <c r="AB10" s="129" t="s">
        <v>24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31">
        <f>AK10+AL10+AM10+AN10</f>
        <v>86</v>
      </c>
      <c r="AK10" s="127">
        <v>22</v>
      </c>
      <c r="AL10" s="127">
        <v>61</v>
      </c>
      <c r="AM10" s="127">
        <v>3</v>
      </c>
      <c r="AN10" s="127">
        <v>0</v>
      </c>
      <c r="AO10" s="127">
        <v>74</v>
      </c>
      <c r="AP10" s="127">
        <v>12</v>
      </c>
      <c r="AQ10" s="127">
        <v>0</v>
      </c>
      <c r="AR10" s="127">
        <v>0</v>
      </c>
      <c r="AS10" s="131">
        <f>AT10+AU10+AV10+AW10</f>
        <v>86</v>
      </c>
      <c r="AT10" s="130">
        <v>22</v>
      </c>
      <c r="AU10" s="130">
        <v>61</v>
      </c>
      <c r="AV10" s="130">
        <v>3</v>
      </c>
      <c r="AW10" s="130">
        <v>0</v>
      </c>
      <c r="AX10" s="127">
        <v>0</v>
      </c>
      <c r="AY10" s="127">
        <v>0</v>
      </c>
      <c r="AZ10" s="127">
        <v>0</v>
      </c>
      <c r="BA10" s="127">
        <v>2</v>
      </c>
      <c r="BB10" s="127">
        <v>0</v>
      </c>
      <c r="BC10" s="127">
        <v>0</v>
      </c>
      <c r="BD10" s="127">
        <v>2</v>
      </c>
      <c r="BE10" s="127">
        <v>0</v>
      </c>
      <c r="BF10" s="127">
        <v>0</v>
      </c>
      <c r="BG10" s="127">
        <v>0</v>
      </c>
      <c r="BH10" s="131">
        <f>BI10+CK10</f>
        <v>86</v>
      </c>
      <c r="BI10" s="131">
        <f>SUM(BJ10:CA10)</f>
        <v>22</v>
      </c>
      <c r="BJ10" s="127">
        <v>3</v>
      </c>
      <c r="BK10" s="127">
        <v>0</v>
      </c>
      <c r="BL10" s="127">
        <v>1</v>
      </c>
      <c r="BM10" s="127">
        <v>0</v>
      </c>
      <c r="BN10" s="127">
        <v>0</v>
      </c>
      <c r="BO10" s="127">
        <v>0</v>
      </c>
      <c r="BP10" s="127">
        <v>0</v>
      </c>
      <c r="BQ10" s="127">
        <v>1</v>
      </c>
      <c r="BR10" s="127">
        <v>0</v>
      </c>
      <c r="BS10" s="127">
        <v>0</v>
      </c>
      <c r="BT10" s="127">
        <v>0</v>
      </c>
      <c r="BU10" s="127">
        <v>12</v>
      </c>
      <c r="BV10" s="127">
        <v>4</v>
      </c>
      <c r="BW10" s="127">
        <v>0</v>
      </c>
      <c r="BX10" s="127">
        <v>0</v>
      </c>
      <c r="BY10" s="127">
        <v>0</v>
      </c>
      <c r="BZ10" s="127">
        <v>1</v>
      </c>
      <c r="CA10" s="127">
        <v>0</v>
      </c>
      <c r="CB10" s="129" t="s">
        <v>24</v>
      </c>
      <c r="CC10" s="127">
        <v>4</v>
      </c>
      <c r="CD10" s="130">
        <v>13</v>
      </c>
      <c r="CE10" s="130">
        <v>18</v>
      </c>
      <c r="CF10" s="130">
        <v>4</v>
      </c>
      <c r="CG10" s="130">
        <v>0</v>
      </c>
      <c r="CH10" s="130">
        <v>0</v>
      </c>
      <c r="CI10" s="130">
        <v>2</v>
      </c>
      <c r="CJ10" s="127">
        <v>19</v>
      </c>
      <c r="CK10" s="131">
        <f>CL10+CO10+CP10+CR10+CS10+CT10+CU10</f>
        <v>64</v>
      </c>
      <c r="CL10" s="131">
        <f>CM10+CN10</f>
        <v>0</v>
      </c>
      <c r="CM10" s="127">
        <v>0</v>
      </c>
      <c r="CN10" s="127">
        <v>0</v>
      </c>
      <c r="CO10" s="127">
        <v>0</v>
      </c>
      <c r="CP10" s="127">
        <v>54</v>
      </c>
      <c r="CQ10" s="127">
        <v>6</v>
      </c>
      <c r="CR10" s="127">
        <v>5</v>
      </c>
      <c r="CS10" s="127">
        <v>0</v>
      </c>
      <c r="CT10" s="127">
        <v>5</v>
      </c>
      <c r="CU10" s="127">
        <v>0</v>
      </c>
      <c r="CV10" s="127">
        <v>36</v>
      </c>
      <c r="CW10" s="127">
        <v>0</v>
      </c>
      <c r="CX10" s="127">
        <v>119800</v>
      </c>
      <c r="CY10" s="127">
        <v>19500</v>
      </c>
      <c r="CZ10" s="131">
        <f>'4_Заполн'!BO4+'4_Заполн'!BR4</f>
        <v>43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30">
        <v>0</v>
      </c>
    </row>
  </sheetData>
  <sheetProtection password="C6FF" sheet="1" objects="1" scenarios="1"/>
  <mergeCells count="236">
    <mergeCell ref="BS8:BS9"/>
    <mergeCell ref="AP7:AP9"/>
    <mergeCell ref="BE7:BE9"/>
    <mergeCell ref="BF7:BF9"/>
    <mergeCell ref="BG7:BG9"/>
    <mergeCell ref="CC7:CC9"/>
    <mergeCell ref="CD7:CD9"/>
    <mergeCell ref="CE7:CE9"/>
    <mergeCell ref="BJ8:BJ9"/>
    <mergeCell ref="BK8:BK9"/>
    <mergeCell ref="BL8:BL9"/>
    <mergeCell ref="BM8:BM9"/>
    <mergeCell ref="BZ8:BZ9"/>
    <mergeCell ref="CA8:CA9"/>
    <mergeCell ref="BT8:BT9"/>
    <mergeCell ref="BU8:BU9"/>
    <mergeCell ref="BV8:BV9"/>
    <mergeCell ref="BW8:BW9"/>
    <mergeCell ref="BX8:BX9"/>
    <mergeCell ref="BY8:BY9"/>
    <mergeCell ref="BN8:BN9"/>
    <mergeCell ref="BO8:BO9"/>
    <mergeCell ref="BP8:BP9"/>
    <mergeCell ref="BQ8:BQ9"/>
    <mergeCell ref="BR8:BR9"/>
    <mergeCell ref="CP6:CP9"/>
    <mergeCell ref="CQ6:CQ9"/>
    <mergeCell ref="CR6:CR9"/>
    <mergeCell ref="CS6:CS9"/>
    <mergeCell ref="CT6:CT9"/>
    <mergeCell ref="CU6:CU9"/>
    <mergeCell ref="P5:P9"/>
    <mergeCell ref="R5:R9"/>
    <mergeCell ref="S5:S9"/>
    <mergeCell ref="T5:T9"/>
    <mergeCell ref="W5:W9"/>
    <mergeCell ref="X5:X9"/>
    <mergeCell ref="CJ4:CJ9"/>
    <mergeCell ref="CF7:CF9"/>
    <mergeCell ref="CG7:CG9"/>
    <mergeCell ref="CH7:CH9"/>
    <mergeCell ref="CI7:CI9"/>
    <mergeCell ref="AT4:AW6"/>
    <mergeCell ref="AX4:AX9"/>
    <mergeCell ref="AY4:AY6"/>
    <mergeCell ref="AZ4:AZ9"/>
    <mergeCell ref="BA4:BA9"/>
    <mergeCell ref="BB4:BG6"/>
    <mergeCell ref="AY7:AY9"/>
    <mergeCell ref="C5:C9"/>
    <mergeCell ref="F5:F9"/>
    <mergeCell ref="DG4:DG8"/>
    <mergeCell ref="DA4:DA9"/>
    <mergeCell ref="DB4:DB8"/>
    <mergeCell ref="DC4:DC9"/>
    <mergeCell ref="DD4:DD9"/>
    <mergeCell ref="DE4:DE8"/>
    <mergeCell ref="DF4:DF9"/>
    <mergeCell ref="CK4:CK9"/>
    <mergeCell ref="CL4:CU5"/>
    <mergeCell ref="CV4:CV9"/>
    <mergeCell ref="CW4:CW9"/>
    <mergeCell ref="CX4:CX9"/>
    <mergeCell ref="CY4:CZ8"/>
    <mergeCell ref="CL6:CL9"/>
    <mergeCell ref="CM6:CM9"/>
    <mergeCell ref="CN6:CN9"/>
    <mergeCell ref="CO6:CO9"/>
    <mergeCell ref="BH4:BH9"/>
    <mergeCell ref="BI4:BI9"/>
    <mergeCell ref="BJ4:CA7"/>
    <mergeCell ref="CB4:CB9"/>
    <mergeCell ref="CC4:CI6"/>
    <mergeCell ref="BB7:BB9"/>
    <mergeCell ref="BC7:BC9"/>
    <mergeCell ref="BD7:BD9"/>
    <mergeCell ref="AE4:AF4"/>
    <mergeCell ref="AH4:AH9"/>
    <mergeCell ref="AJ4:AJ9"/>
    <mergeCell ref="AK4:AN6"/>
    <mergeCell ref="AO4:AR6"/>
    <mergeCell ref="AS4:AS9"/>
    <mergeCell ref="AE5:AE9"/>
    <mergeCell ref="AF5:AF9"/>
    <mergeCell ref="AG5:AG9"/>
    <mergeCell ref="AI5:AI9"/>
    <mergeCell ref="AQ7:AQ9"/>
    <mergeCell ref="AR7:AR9"/>
    <mergeCell ref="AT7:AT9"/>
    <mergeCell ref="AU7:AU9"/>
    <mergeCell ref="AV7:AV9"/>
    <mergeCell ref="AW7:AW9"/>
    <mergeCell ref="AK7:AK9"/>
    <mergeCell ref="AL7:AL9"/>
    <mergeCell ref="AM7:AM9"/>
    <mergeCell ref="AN7:AN9"/>
    <mergeCell ref="AO7:AO9"/>
    <mergeCell ref="V4:V9"/>
    <mergeCell ref="W4:X4"/>
    <mergeCell ref="Y4:Y9"/>
    <mergeCell ref="Z4:AA4"/>
    <mergeCell ref="AB4:AB9"/>
    <mergeCell ref="AC4:AD4"/>
    <mergeCell ref="Z5:Z9"/>
    <mergeCell ref="AA5:AA9"/>
    <mergeCell ref="AC5:AC9"/>
    <mergeCell ref="AD5:AD9"/>
    <mergeCell ref="K4:M4"/>
    <mergeCell ref="N4:N9"/>
    <mergeCell ref="O4:P4"/>
    <mergeCell ref="Q4:Q9"/>
    <mergeCell ref="R4:T4"/>
    <mergeCell ref="U4:U9"/>
    <mergeCell ref="K5:K9"/>
    <mergeCell ref="L5:L9"/>
    <mergeCell ref="M5:M9"/>
    <mergeCell ref="O5:O9"/>
    <mergeCell ref="D4:D9"/>
    <mergeCell ref="E4:E9"/>
    <mergeCell ref="F4:H4"/>
    <mergeCell ref="I4:I9"/>
    <mergeCell ref="J4:J9"/>
    <mergeCell ref="G5:G9"/>
    <mergeCell ref="H5:H9"/>
    <mergeCell ref="DF2:DF3"/>
    <mergeCell ref="DG2:DG3"/>
    <mergeCell ref="CZ2:CZ3"/>
    <mergeCell ref="DA2:DA3"/>
    <mergeCell ref="DB2:DB3"/>
    <mergeCell ref="DC2:DC3"/>
    <mergeCell ref="DD2:DD3"/>
    <mergeCell ref="DE2:DE3"/>
    <mergeCell ref="CT2:CT3"/>
    <mergeCell ref="CU2:CU3"/>
    <mergeCell ref="CV2:CV3"/>
    <mergeCell ref="CW2:CW3"/>
    <mergeCell ref="CX2:CX3"/>
    <mergeCell ref="CY2:CY3"/>
    <mergeCell ref="CN2:CN3"/>
    <mergeCell ref="CO2:CO3"/>
    <mergeCell ref="CP2:CP3"/>
    <mergeCell ref="CQ2:CQ3"/>
    <mergeCell ref="CR2:CR3"/>
    <mergeCell ref="CS2:CS3"/>
    <mergeCell ref="CH2:CH3"/>
    <mergeCell ref="CI2:CI3"/>
    <mergeCell ref="CJ2:CJ3"/>
    <mergeCell ref="CK2:CK3"/>
    <mergeCell ref="CL2:CL3"/>
    <mergeCell ref="CM2:CM3"/>
    <mergeCell ref="CB2:CB3"/>
    <mergeCell ref="CC2:CC3"/>
    <mergeCell ref="CD2:CD3"/>
    <mergeCell ref="CE2:CE3"/>
    <mergeCell ref="CF2:CF3"/>
    <mergeCell ref="CG2:CG3"/>
    <mergeCell ref="BV2:BV3"/>
    <mergeCell ref="BW2:BW3"/>
    <mergeCell ref="BX2:BX3"/>
    <mergeCell ref="BY2:BY3"/>
    <mergeCell ref="BZ2:BZ3"/>
    <mergeCell ref="CA2:CA3"/>
    <mergeCell ref="BP2:BP3"/>
    <mergeCell ref="BQ2:BQ3"/>
    <mergeCell ref="BR2:BR3"/>
    <mergeCell ref="BS2:BS3"/>
    <mergeCell ref="BT2:BT3"/>
    <mergeCell ref="BU2:BU3"/>
    <mergeCell ref="BJ2:BJ3"/>
    <mergeCell ref="BK2:BK3"/>
    <mergeCell ref="BL2:BL3"/>
    <mergeCell ref="BM2:BM3"/>
    <mergeCell ref="BN2:BN3"/>
    <mergeCell ref="BO2:BO3"/>
    <mergeCell ref="BD2:BD3"/>
    <mergeCell ref="BE2:BE3"/>
    <mergeCell ref="BF2:BF3"/>
    <mergeCell ref="BG2:BG3"/>
    <mergeCell ref="BH2:BH3"/>
    <mergeCell ref="BI2:BI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C1:DG1"/>
    <mergeCell ref="A2:A9"/>
    <mergeCell ref="B2:B9"/>
    <mergeCell ref="H2:H3"/>
    <mergeCell ref="I2:I3"/>
    <mergeCell ref="J2:J3"/>
    <mergeCell ref="K2:K3"/>
    <mergeCell ref="L2:L3"/>
    <mergeCell ref="M2:M3"/>
    <mergeCell ref="C2:C4"/>
    <mergeCell ref="D2:D3"/>
    <mergeCell ref="E2:E3"/>
    <mergeCell ref="F2:F3"/>
    <mergeCell ref="G2:G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4" zoomScale="120" zoomScaleNormal="100" zoomScaleSheetLayoutView="120" workbookViewId="0">
      <selection activeCell="A3" sqref="A3"/>
    </sheetView>
  </sheetViews>
  <sheetFormatPr defaultRowHeight="15" x14ac:dyDescent="0.25"/>
  <cols>
    <col min="1" max="1" width="67.5703125" style="2" customWidth="1"/>
    <col min="2" max="2" width="8" style="34" customWidth="1"/>
    <col min="3" max="3" width="13.7109375" style="31" customWidth="1"/>
    <col min="4" max="16384" width="9.140625" style="2"/>
  </cols>
  <sheetData>
    <row r="1" spans="1:3" ht="45" x14ac:dyDescent="0.25">
      <c r="A1" s="1" t="s">
        <v>0</v>
      </c>
      <c r="B1" s="32" t="s">
        <v>1</v>
      </c>
      <c r="C1" s="15" t="s">
        <v>34</v>
      </c>
    </row>
    <row r="2" spans="1:3" s="8" customFormat="1" ht="11.25" x14ac:dyDescent="0.2">
      <c r="A2" s="7">
        <v>1</v>
      </c>
      <c r="B2" s="33">
        <v>2</v>
      </c>
      <c r="C2" s="16">
        <v>3</v>
      </c>
    </row>
    <row r="3" spans="1:3" ht="60" x14ac:dyDescent="0.25">
      <c r="A3" s="3" t="s">
        <v>58</v>
      </c>
      <c r="B3" s="20" t="s">
        <v>25</v>
      </c>
      <c r="C3" s="17">
        <f>'Р3 ЗАПОЛНЕНИЕ'!B4</f>
        <v>22</v>
      </c>
    </row>
    <row r="4" spans="1:3" ht="60" x14ac:dyDescent="0.25">
      <c r="A4" s="4" t="s">
        <v>59</v>
      </c>
      <c r="B4" s="21" t="s">
        <v>26</v>
      </c>
      <c r="C4" s="14">
        <f>C6+C7+C8+C9+C10</f>
        <v>23</v>
      </c>
    </row>
    <row r="5" spans="1:3" x14ac:dyDescent="0.25">
      <c r="A5" s="4" t="s">
        <v>5</v>
      </c>
      <c r="B5" s="29"/>
      <c r="C5" s="14" t="s">
        <v>24</v>
      </c>
    </row>
    <row r="6" spans="1:3" ht="30" x14ac:dyDescent="0.25">
      <c r="A6" s="3" t="s">
        <v>60</v>
      </c>
      <c r="B6" s="20" t="s">
        <v>27</v>
      </c>
      <c r="C6" s="17">
        <f>'Р3 ЗАПОЛНЕНИЕ'!E4</f>
        <v>22</v>
      </c>
    </row>
    <row r="7" spans="1:3" x14ac:dyDescent="0.25">
      <c r="A7" s="3" t="s">
        <v>61</v>
      </c>
      <c r="B7" s="20" t="s">
        <v>28</v>
      </c>
      <c r="C7" s="17">
        <f>'Р3 ЗАПОЛНЕНИЕ'!F4</f>
        <v>1</v>
      </c>
    </row>
    <row r="8" spans="1:3" ht="75" x14ac:dyDescent="0.25">
      <c r="A8" s="3" t="s">
        <v>62</v>
      </c>
      <c r="B8" s="20" t="s">
        <v>29</v>
      </c>
      <c r="C8" s="27">
        <f>'Р3 ЗАПОЛНЕНИЕ'!G4</f>
        <v>0</v>
      </c>
    </row>
    <row r="9" spans="1:3" ht="45" x14ac:dyDescent="0.25">
      <c r="A9" s="3" t="s">
        <v>63</v>
      </c>
      <c r="B9" s="20" t="s">
        <v>30</v>
      </c>
      <c r="C9" s="17">
        <f>'Р3 ЗАПОЛНЕНИЕ'!H4</f>
        <v>0</v>
      </c>
    </row>
    <row r="10" spans="1:3" x14ac:dyDescent="0.25">
      <c r="A10" s="3" t="s">
        <v>64</v>
      </c>
      <c r="B10" s="20" t="s">
        <v>31</v>
      </c>
      <c r="C10" s="17">
        <f>'Р3 ЗАПОЛНЕНИЕ'!I4</f>
        <v>0</v>
      </c>
    </row>
    <row r="11" spans="1:3" ht="60" x14ac:dyDescent="0.25">
      <c r="A11" s="3" t="s">
        <v>65</v>
      </c>
      <c r="B11" s="20" t="s">
        <v>32</v>
      </c>
      <c r="C11" s="17">
        <f>'Р3 ЗАПОЛНЕНИЕ'!J4</f>
        <v>64</v>
      </c>
    </row>
    <row r="12" spans="1:3" ht="60" x14ac:dyDescent="0.25">
      <c r="A12" s="4" t="s">
        <v>66</v>
      </c>
      <c r="B12" s="21" t="s">
        <v>33</v>
      </c>
      <c r="C12" s="14">
        <f>C14+C15+C16+C17+C18</f>
        <v>65</v>
      </c>
    </row>
    <row r="13" spans="1:3" x14ac:dyDescent="0.25">
      <c r="A13" s="4" t="s">
        <v>5</v>
      </c>
      <c r="B13" s="29"/>
      <c r="C13" s="14" t="s">
        <v>24</v>
      </c>
    </row>
    <row r="14" spans="1:3" ht="30" x14ac:dyDescent="0.25">
      <c r="A14" s="3" t="s">
        <v>60</v>
      </c>
      <c r="B14" s="20">
        <v>10</v>
      </c>
      <c r="C14" s="17">
        <f>'Р3 ЗАПОЛНЕНИЕ'!M4</f>
        <v>64</v>
      </c>
    </row>
    <row r="15" spans="1:3" x14ac:dyDescent="0.25">
      <c r="A15" s="3" t="s">
        <v>61</v>
      </c>
      <c r="B15" s="20">
        <v>11</v>
      </c>
      <c r="C15" s="17">
        <f>'Р3 ЗАПОЛНЕНИЕ'!N4</f>
        <v>1</v>
      </c>
    </row>
    <row r="16" spans="1:3" ht="75" x14ac:dyDescent="0.25">
      <c r="A16" s="3" t="s">
        <v>62</v>
      </c>
      <c r="B16" s="20">
        <v>12</v>
      </c>
      <c r="C16" s="17">
        <f>'Р3 ЗАПОЛНЕНИЕ'!O4</f>
        <v>0</v>
      </c>
    </row>
    <row r="17" spans="1:4" ht="45" x14ac:dyDescent="0.25">
      <c r="A17" s="3" t="s">
        <v>63</v>
      </c>
      <c r="B17" s="20">
        <v>13</v>
      </c>
      <c r="C17" s="17">
        <f>'Р3 ЗАПОЛНЕНИЕ'!P4</f>
        <v>0</v>
      </c>
    </row>
    <row r="18" spans="1:4" x14ac:dyDescent="0.25">
      <c r="A18" s="3" t="s">
        <v>64</v>
      </c>
      <c r="B18" s="20">
        <v>14</v>
      </c>
      <c r="C18" s="17">
        <f>'Р3 ЗАПОЛНЕНИЕ'!Q4</f>
        <v>0</v>
      </c>
    </row>
    <row r="19" spans="1:4" ht="60" x14ac:dyDescent="0.25">
      <c r="A19" s="3" t="s">
        <v>67</v>
      </c>
      <c r="B19" s="20">
        <v>15</v>
      </c>
      <c r="C19" s="17">
        <f>'Р3 ЗАПОЛНЕНИЕ'!R4</f>
        <v>0</v>
      </c>
    </row>
    <row r="20" spans="1:4" x14ac:dyDescent="0.25">
      <c r="A20" s="4" t="s">
        <v>39</v>
      </c>
      <c r="B20" s="21"/>
      <c r="C20" s="14" t="s">
        <v>24</v>
      </c>
    </row>
    <row r="21" spans="1:4" x14ac:dyDescent="0.25">
      <c r="A21" s="3" t="s">
        <v>68</v>
      </c>
      <c r="B21" s="20">
        <v>16</v>
      </c>
      <c r="C21" s="17">
        <f>'Р3 ЗАПОЛНЕНИЕ'!T4</f>
        <v>0</v>
      </c>
      <c r="D21" s="13" t="str">
        <f>IF(C21&lt;=C19,"ДА","НЕТ")</f>
        <v>ДА</v>
      </c>
    </row>
    <row r="22" spans="1:4" ht="45" x14ac:dyDescent="0.25">
      <c r="A22" s="4" t="s">
        <v>69</v>
      </c>
      <c r="B22" s="21">
        <v>17</v>
      </c>
      <c r="C22" s="14">
        <f>C24+C27</f>
        <v>55</v>
      </c>
      <c r="D22" s="13" t="str">
        <f>IF(C22&lt;=(C6+C14),"ДА","НЕТ")</f>
        <v>ДА</v>
      </c>
    </row>
    <row r="23" spans="1:4" x14ac:dyDescent="0.25">
      <c r="A23" s="4" t="s">
        <v>5</v>
      </c>
      <c r="B23" s="29"/>
      <c r="C23" s="14" t="s">
        <v>24</v>
      </c>
    </row>
    <row r="24" spans="1:4" x14ac:dyDescent="0.25">
      <c r="A24" s="3" t="s">
        <v>70</v>
      </c>
      <c r="B24" s="20">
        <v>18</v>
      </c>
      <c r="C24" s="17">
        <f>'Р3 ЗАПОЛНЕНИЕ'!W4</f>
        <v>19</v>
      </c>
    </row>
    <row r="25" spans="1:4" x14ac:dyDescent="0.25">
      <c r="A25" s="4" t="s">
        <v>39</v>
      </c>
      <c r="B25" s="21"/>
      <c r="C25" s="14" t="s">
        <v>24</v>
      </c>
    </row>
    <row r="26" spans="1:4" x14ac:dyDescent="0.25">
      <c r="A26" s="3" t="s">
        <v>71</v>
      </c>
      <c r="B26" s="20" t="s">
        <v>77</v>
      </c>
      <c r="C26" s="17">
        <f>'Р3 ЗАПОЛНЕНИЕ'!Y4</f>
        <v>13</v>
      </c>
      <c r="D26" s="13" t="str">
        <f>IF(C26&lt;=C24,"ДА","НЕТ")</f>
        <v>ДА</v>
      </c>
    </row>
    <row r="27" spans="1:4" ht="30" x14ac:dyDescent="0.25">
      <c r="A27" s="3" t="s">
        <v>72</v>
      </c>
      <c r="B27" s="20">
        <v>20</v>
      </c>
      <c r="C27" s="17">
        <f>'Р3 ЗАПОЛНЕНИЕ'!Z4</f>
        <v>36</v>
      </c>
      <c r="D27" s="13" t="str">
        <f>IF(C27&lt;=C14,"ДА","НЕТ")</f>
        <v>ДА</v>
      </c>
    </row>
    <row r="28" spans="1:4" x14ac:dyDescent="0.25">
      <c r="A28" s="4" t="s">
        <v>39</v>
      </c>
      <c r="B28" s="21"/>
      <c r="C28" s="14" t="s">
        <v>24</v>
      </c>
    </row>
    <row r="29" spans="1:4" x14ac:dyDescent="0.25">
      <c r="A29" s="3" t="s">
        <v>71</v>
      </c>
      <c r="B29" s="20" t="s">
        <v>78</v>
      </c>
      <c r="C29" s="17">
        <f>'Р3 ЗАПОЛНЕНИЕ'!AB4</f>
        <v>30</v>
      </c>
      <c r="D29" s="13" t="str">
        <f>IF(C29&lt;=C27,"ДА","НЕТ")</f>
        <v>ДА</v>
      </c>
    </row>
    <row r="30" spans="1:4" ht="75" x14ac:dyDescent="0.25">
      <c r="A30" s="3" t="s">
        <v>73</v>
      </c>
      <c r="B30" s="20">
        <v>22</v>
      </c>
      <c r="C30" s="17">
        <f>'Р3 ЗАПОЛНЕНИЕ'!AC4</f>
        <v>6</v>
      </c>
    </row>
    <row r="31" spans="1:4" ht="60" x14ac:dyDescent="0.25">
      <c r="A31" s="3" t="s">
        <v>74</v>
      </c>
      <c r="B31" s="20">
        <v>23</v>
      </c>
      <c r="C31" s="17">
        <f>'Р3 ЗАПОЛНЕНИЕ'!AD4</f>
        <v>4</v>
      </c>
    </row>
    <row r="32" spans="1:4" x14ac:dyDescent="0.25">
      <c r="A32" s="4" t="s">
        <v>39</v>
      </c>
      <c r="B32" s="29"/>
      <c r="C32" s="14" t="s">
        <v>24</v>
      </c>
    </row>
    <row r="33" spans="1:4" ht="30" x14ac:dyDescent="0.25">
      <c r="A33" s="3" t="s">
        <v>75</v>
      </c>
      <c r="B33" s="20">
        <v>24</v>
      </c>
      <c r="C33" s="17">
        <f>'Р3 ЗАПОЛНЕНИЕ'!AF4</f>
        <v>4</v>
      </c>
      <c r="D33" s="13" t="str">
        <f>IF(C33&lt;=C31,"ДА","НЕТ")</f>
        <v>ДА</v>
      </c>
    </row>
    <row r="34" spans="1:4" ht="75" x14ac:dyDescent="0.25">
      <c r="A34" s="3" t="s">
        <v>76</v>
      </c>
      <c r="B34" s="20">
        <v>25</v>
      </c>
      <c r="C34" s="17">
        <f>'Р3 ЗАПОЛНЕНИЕ'!AG4</f>
        <v>0</v>
      </c>
      <c r="D34" s="13" t="str">
        <f>IF(C34&lt;=C31,"ДА","НЕТ")</f>
        <v>ДА</v>
      </c>
    </row>
  </sheetData>
  <sheetProtection password="C6FF" sheet="1" objects="1" scenarios="1"/>
  <pageMargins left="0.7" right="0.7" top="0.75" bottom="0.75" header="0.3" footer="0.3"/>
  <pageSetup paperSize="9" scale="97" orientation="portrait" verticalDpi="0" r:id="rId1"/>
  <colBreaks count="1" manualBreakCount="1">
    <brk id="3" max="33" man="1"/>
  </colBreaks>
  <ignoredErrors>
    <ignoredError sqref="B3:B12 B26 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V9"/>
  <sheetViews>
    <sheetView view="pageBreakPreview" topLeftCell="AM1" zoomScaleNormal="100" zoomScaleSheetLayoutView="100" workbookViewId="0">
      <selection activeCell="EN6" sqref="EN6"/>
    </sheetView>
  </sheetViews>
  <sheetFormatPr defaultRowHeight="15" x14ac:dyDescent="0.25"/>
  <cols>
    <col min="1" max="1" width="0" style="76" hidden="1" customWidth="1"/>
    <col min="2" max="2" width="14.28515625" style="76" customWidth="1"/>
    <col min="3" max="3" width="12.28515625" style="76" customWidth="1"/>
    <col min="4" max="4" width="14.5703125" style="76" customWidth="1"/>
    <col min="5" max="5" width="6.28515625" style="76" customWidth="1"/>
    <col min="6" max="6" width="4.28515625" style="76" customWidth="1"/>
    <col min="7" max="7" width="7.28515625" style="76" customWidth="1"/>
    <col min="8" max="8" width="6.85546875" style="76" customWidth="1"/>
    <col min="9" max="9" width="9.42578125" style="76" customWidth="1"/>
    <col min="10" max="10" width="7.85546875" style="76" customWidth="1"/>
    <col min="11" max="11" width="9.140625" style="76"/>
    <col min="12" max="12" width="15.5703125" style="76" customWidth="1"/>
    <col min="13" max="13" width="8.140625" style="76" customWidth="1"/>
    <col min="14" max="14" width="4" style="76" customWidth="1"/>
    <col min="15" max="15" width="6.85546875" style="76" customWidth="1"/>
    <col min="16" max="16" width="7" style="76" customWidth="1"/>
    <col min="17" max="17" width="9.28515625" style="76" customWidth="1"/>
    <col min="18" max="19" width="9.140625" style="76"/>
    <col min="20" max="20" width="14.42578125" style="76" customWidth="1"/>
    <col min="21" max="21" width="6.7109375" style="76" customWidth="1"/>
    <col min="22" max="22" width="5" style="76" customWidth="1"/>
    <col min="23" max="24" width="7.28515625" style="76" customWidth="1"/>
    <col min="25" max="25" width="9.140625" style="76"/>
    <col min="26" max="26" width="6.85546875" style="76" customWidth="1"/>
    <col min="27" max="27" width="14" style="76" customWidth="1"/>
    <col min="28" max="28" width="16" style="76" customWidth="1"/>
    <col min="29" max="29" width="6.28515625" style="76" customWidth="1"/>
    <col min="30" max="30" width="4.7109375" style="76" customWidth="1"/>
    <col min="31" max="31" width="7.85546875" style="76" customWidth="1"/>
    <col min="32" max="32" width="7.42578125" style="76" customWidth="1"/>
    <col min="33" max="33" width="9.140625" style="76"/>
    <col min="34" max="34" width="7" style="76" customWidth="1"/>
    <col min="35" max="35" width="17.140625" style="76" customWidth="1"/>
    <col min="36" max="36" width="14.140625" style="76" customWidth="1"/>
    <col min="37" max="37" width="7.42578125" style="76" customWidth="1"/>
    <col min="38" max="38" width="4" style="76" customWidth="1"/>
    <col min="39" max="40" width="7.28515625" style="76" customWidth="1"/>
    <col min="41" max="41" width="9.140625" style="76"/>
    <col min="42" max="42" width="7.5703125" style="76" customWidth="1"/>
    <col min="43" max="43" width="16.28515625" style="76" customWidth="1"/>
    <col min="44" max="44" width="15.28515625" style="76" customWidth="1"/>
    <col min="45" max="45" width="7.85546875" style="76" customWidth="1"/>
    <col min="46" max="46" width="4.5703125" style="76" customWidth="1"/>
    <col min="47" max="47" width="7.85546875" style="76" customWidth="1"/>
    <col min="48" max="48" width="7.28515625" style="76" customWidth="1"/>
    <col min="49" max="49" width="9.140625" style="76"/>
    <col min="50" max="50" width="7.5703125" style="76" customWidth="1"/>
    <col min="51" max="51" width="9.140625" style="76"/>
    <col min="52" max="52" width="16.5703125" style="76" customWidth="1"/>
    <col min="53" max="53" width="15" style="76" customWidth="1"/>
    <col min="54" max="54" width="7.42578125" style="76" customWidth="1"/>
    <col min="55" max="55" width="3.5703125" style="76" customWidth="1"/>
    <col min="56" max="56" width="8" style="76" customWidth="1"/>
    <col min="57" max="57" width="8.42578125" style="76" customWidth="1"/>
    <col min="58" max="58" width="8.5703125" style="76" customWidth="1"/>
    <col min="59" max="59" width="8" style="76" customWidth="1"/>
    <col min="60" max="60" width="9.140625" style="76"/>
    <col min="61" max="61" width="14.140625" style="76" customWidth="1"/>
    <col min="62" max="62" width="15.5703125" style="76" customWidth="1"/>
    <col min="63" max="63" width="7.42578125" style="76" customWidth="1"/>
    <col min="64" max="64" width="4.140625" style="76" customWidth="1"/>
    <col min="65" max="68" width="9.140625" style="76"/>
    <col min="69" max="69" width="25.7109375" style="76" customWidth="1"/>
    <col min="70" max="70" width="8.140625" style="76" customWidth="1"/>
    <col min="71" max="71" width="8" style="76" customWidth="1"/>
    <col min="72" max="74" width="9.140625" style="76"/>
    <col min="75" max="75" width="9.140625" style="76" hidden="1" customWidth="1"/>
    <col min="76" max="76" width="9.140625" style="76"/>
    <col min="77" max="77" width="6.85546875" style="76" customWidth="1"/>
    <col min="78" max="78" width="7.5703125" style="76" customWidth="1"/>
    <col min="79" max="79" width="6.5703125" style="76" customWidth="1"/>
    <col min="80" max="80" width="13.140625" style="76" customWidth="1"/>
    <col min="81" max="81" width="6.85546875" style="76" customWidth="1"/>
    <col min="82" max="82" width="13.42578125" style="76" customWidth="1"/>
    <col min="83" max="83" width="6.85546875" style="76" customWidth="1"/>
    <col min="84" max="84" width="17.140625" style="76" customWidth="1"/>
    <col min="85" max="85" width="4.28515625" style="76" customWidth="1"/>
    <col min="86" max="86" width="7.85546875" style="76" customWidth="1"/>
    <col min="87" max="87" width="7" style="76" customWidth="1"/>
    <col min="88" max="88" width="6.28515625" style="76" customWidth="1"/>
    <col min="89" max="89" width="6.42578125" style="76" customWidth="1"/>
    <col min="90" max="90" width="7.28515625" style="76" customWidth="1"/>
    <col min="91" max="91" width="6.28515625" style="76" customWidth="1"/>
    <col min="92" max="92" width="6.85546875" style="76" customWidth="1"/>
    <col min="93" max="94" width="6.42578125" style="76" customWidth="1"/>
    <col min="95" max="95" width="9.85546875" style="76" customWidth="1"/>
    <col min="96" max="96" width="7.5703125" style="76" customWidth="1"/>
    <col min="97" max="97" width="13.140625" style="76" customWidth="1"/>
    <col min="98" max="98" width="20" style="76" customWidth="1"/>
    <col min="99" max="99" width="6.85546875" style="76" customWidth="1"/>
    <col min="100" max="100" width="6.42578125" style="76" customWidth="1"/>
    <col min="101" max="101" width="6.28515625" style="76" customWidth="1"/>
    <col min="102" max="102" width="22.5703125" style="76" customWidth="1"/>
    <col min="103" max="106" width="9.140625" style="76"/>
    <col min="107" max="107" width="7.85546875" style="76" customWidth="1"/>
    <col min="108" max="108" width="7.5703125" style="76" customWidth="1"/>
    <col min="109" max="109" width="12.42578125" style="76" customWidth="1"/>
    <col min="110" max="111" width="8.42578125" style="76" customWidth="1"/>
    <col min="112" max="112" width="8.5703125" style="76" customWidth="1"/>
    <col min="113" max="113" width="8.42578125" style="76" customWidth="1"/>
    <col min="114" max="115" width="9.140625" style="76"/>
    <col min="116" max="116" width="12" style="76" customWidth="1"/>
    <col min="117" max="117" width="8.42578125" style="76" customWidth="1"/>
    <col min="118" max="118" width="8.140625" style="76" customWidth="1"/>
    <col min="119" max="119" width="7.85546875" style="76" customWidth="1"/>
    <col min="120" max="120" width="9.140625" style="76"/>
    <col min="121" max="121" width="6.42578125" style="76" customWidth="1"/>
    <col min="122" max="122" width="6.5703125" style="76" customWidth="1"/>
    <col min="123" max="123" width="7.140625" style="76" customWidth="1"/>
    <col min="124" max="124" width="6.28515625" style="76" customWidth="1"/>
    <col min="125" max="125" width="9.140625" style="76"/>
    <col min="126" max="126" width="6.7109375" style="76" customWidth="1"/>
    <col min="127" max="127" width="7.5703125" style="76" customWidth="1"/>
    <col min="128" max="128" width="6.42578125" style="76" customWidth="1"/>
    <col min="129" max="129" width="9.140625" style="76"/>
    <col min="130" max="130" width="6.28515625" style="76" customWidth="1"/>
    <col min="131" max="131" width="6.42578125" style="76" customWidth="1"/>
    <col min="132" max="132" width="8.42578125" style="76" customWidth="1"/>
    <col min="133" max="133" width="6.7109375" style="76" customWidth="1"/>
    <col min="134" max="134" width="7.85546875" style="76" customWidth="1"/>
    <col min="135" max="135" width="6.140625" style="76" customWidth="1"/>
    <col min="136" max="136" width="7.140625" style="76" customWidth="1"/>
    <col min="137" max="137" width="6.7109375" style="76" customWidth="1"/>
    <col min="138" max="138" width="13.7109375" style="76" customWidth="1"/>
    <col min="139" max="139" width="10.7109375" style="76" customWidth="1"/>
    <col min="140" max="141" width="9.140625" style="76"/>
    <col min="142" max="142" width="10.7109375" style="76" customWidth="1"/>
    <col min="143" max="144" width="9.140625" style="76"/>
    <col min="145" max="145" width="15.140625" style="76" hidden="1" customWidth="1"/>
    <col min="146" max="146" width="15.42578125" style="76" hidden="1" customWidth="1"/>
    <col min="147" max="147" width="7.85546875" style="76" hidden="1" customWidth="1"/>
    <col min="148" max="148" width="4.28515625" style="76" hidden="1" customWidth="1"/>
    <col min="149" max="150" width="7.42578125" style="76" hidden="1" customWidth="1"/>
    <col min="151" max="152" width="0" style="76" hidden="1" customWidth="1"/>
    <col min="153" max="16384" width="9.140625" style="76"/>
  </cols>
  <sheetData>
    <row r="3" spans="2:152" x14ac:dyDescent="0.25">
      <c r="B3" s="73"/>
      <c r="C3" s="177" t="s">
        <v>196</v>
      </c>
      <c r="D3" s="178"/>
      <c r="E3" s="178"/>
      <c r="F3" s="178"/>
      <c r="G3" s="178"/>
      <c r="H3" s="178"/>
      <c r="I3" s="178"/>
      <c r="J3" s="178"/>
      <c r="K3" s="177" t="s">
        <v>197</v>
      </c>
      <c r="L3" s="178"/>
      <c r="M3" s="178"/>
      <c r="N3" s="178"/>
      <c r="O3" s="178"/>
      <c r="P3" s="178"/>
      <c r="Q3" s="178"/>
      <c r="R3" s="178"/>
      <c r="S3" s="177" t="s">
        <v>198</v>
      </c>
      <c r="T3" s="178"/>
      <c r="U3" s="178"/>
      <c r="V3" s="178"/>
      <c r="W3" s="178"/>
      <c r="X3" s="178"/>
      <c r="Y3" s="178"/>
      <c r="Z3" s="178"/>
      <c r="AA3" s="177" t="s">
        <v>199</v>
      </c>
      <c r="AB3" s="178"/>
      <c r="AC3" s="178"/>
      <c r="AD3" s="178"/>
      <c r="AE3" s="178"/>
      <c r="AF3" s="178"/>
      <c r="AG3" s="178"/>
      <c r="AH3" s="178"/>
      <c r="AI3" s="177" t="s">
        <v>200</v>
      </c>
      <c r="AJ3" s="178"/>
      <c r="AK3" s="178"/>
      <c r="AL3" s="178"/>
      <c r="AM3" s="178"/>
      <c r="AN3" s="178"/>
      <c r="AO3" s="178"/>
      <c r="AP3" s="178"/>
      <c r="AQ3" s="180">
        <v>7</v>
      </c>
      <c r="AR3" s="178"/>
      <c r="AS3" s="178"/>
      <c r="AT3" s="178"/>
      <c r="AU3" s="178"/>
      <c r="AV3" s="178"/>
      <c r="AW3" s="178"/>
      <c r="AX3" s="178"/>
      <c r="AY3" s="181">
        <v>8</v>
      </c>
      <c r="AZ3" s="180">
        <v>9</v>
      </c>
      <c r="BA3" s="178"/>
      <c r="BB3" s="178"/>
      <c r="BC3" s="178"/>
      <c r="BD3" s="178"/>
      <c r="BE3" s="178"/>
      <c r="BF3" s="178"/>
      <c r="BG3" s="178"/>
      <c r="BH3" s="181">
        <v>10</v>
      </c>
      <c r="BI3" s="177" t="s">
        <v>201</v>
      </c>
      <c r="BJ3" s="178"/>
      <c r="BK3" s="178"/>
      <c r="BL3" s="178"/>
      <c r="BM3" s="178"/>
      <c r="BN3" s="178"/>
      <c r="BO3" s="178"/>
      <c r="BP3" s="178"/>
      <c r="BQ3" s="186">
        <v>12</v>
      </c>
      <c r="BR3" s="178"/>
      <c r="BS3" s="178"/>
      <c r="BT3" s="178"/>
      <c r="BU3" s="178"/>
      <c r="BV3" s="188">
        <v>13</v>
      </c>
      <c r="BW3" s="74"/>
      <c r="BX3" s="180">
        <v>14</v>
      </c>
      <c r="BY3" s="178"/>
      <c r="BZ3" s="178"/>
      <c r="CA3" s="178"/>
      <c r="CB3" s="192">
        <v>15</v>
      </c>
      <c r="CC3" s="75"/>
      <c r="CD3" s="192">
        <v>16</v>
      </c>
      <c r="CE3" s="75"/>
      <c r="CF3" s="186">
        <v>17</v>
      </c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83" t="s">
        <v>202</v>
      </c>
      <c r="CT3" s="180">
        <v>19</v>
      </c>
      <c r="CU3" s="178"/>
      <c r="CV3" s="178"/>
      <c r="CW3" s="75"/>
      <c r="CX3" s="180">
        <v>20</v>
      </c>
      <c r="CY3" s="178"/>
      <c r="CZ3" s="178"/>
      <c r="DA3" s="75"/>
      <c r="DB3" s="192">
        <v>21</v>
      </c>
      <c r="DC3" s="190"/>
      <c r="DD3" s="190"/>
      <c r="DE3" s="177" t="s">
        <v>203</v>
      </c>
      <c r="DF3" s="191"/>
      <c r="DG3" s="191"/>
      <c r="DH3" s="191"/>
      <c r="DI3" s="191"/>
      <c r="DJ3" s="192">
        <v>23</v>
      </c>
      <c r="DK3" s="192">
        <v>24</v>
      </c>
      <c r="DL3" s="192">
        <v>25</v>
      </c>
      <c r="DM3" s="188">
        <v>26</v>
      </c>
      <c r="DN3" s="190"/>
      <c r="DO3" s="190"/>
      <c r="DP3" s="180">
        <v>27</v>
      </c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86">
        <v>28</v>
      </c>
      <c r="EI3" s="178"/>
      <c r="EJ3" s="178"/>
      <c r="EK3" s="178"/>
      <c r="EL3" s="178"/>
      <c r="EM3" s="178"/>
      <c r="EN3" s="178"/>
      <c r="EO3" s="180">
        <v>29</v>
      </c>
      <c r="EP3" s="178"/>
      <c r="EQ3" s="178"/>
      <c r="ER3" s="178"/>
      <c r="ES3" s="178"/>
      <c r="ET3" s="178"/>
      <c r="EU3" s="178"/>
      <c r="EV3" s="178"/>
    </row>
    <row r="4" spans="2:152" ht="15" customHeight="1" x14ac:dyDescent="0.25">
      <c r="B4" s="73"/>
      <c r="C4" s="177"/>
      <c r="D4" s="75" t="s">
        <v>205</v>
      </c>
      <c r="E4" s="178" t="s">
        <v>206</v>
      </c>
      <c r="F4" s="178"/>
      <c r="G4" s="178"/>
      <c r="H4" s="178"/>
      <c r="I4" s="179" t="s">
        <v>204</v>
      </c>
      <c r="J4" s="179"/>
      <c r="K4" s="177"/>
      <c r="L4" s="75" t="s">
        <v>207</v>
      </c>
      <c r="M4" s="178" t="s">
        <v>208</v>
      </c>
      <c r="N4" s="178"/>
      <c r="O4" s="178"/>
      <c r="P4" s="178"/>
      <c r="Q4" s="179" t="s">
        <v>204</v>
      </c>
      <c r="R4" s="179"/>
      <c r="S4" s="177"/>
      <c r="T4" s="75" t="s">
        <v>209</v>
      </c>
      <c r="U4" s="178" t="s">
        <v>210</v>
      </c>
      <c r="V4" s="178"/>
      <c r="W4" s="178"/>
      <c r="X4" s="178"/>
      <c r="Y4" s="179" t="s">
        <v>204</v>
      </c>
      <c r="Z4" s="179"/>
      <c r="AA4" s="177"/>
      <c r="AB4" s="75" t="s">
        <v>211</v>
      </c>
      <c r="AC4" s="178" t="s">
        <v>212</v>
      </c>
      <c r="AD4" s="178"/>
      <c r="AE4" s="178"/>
      <c r="AF4" s="178"/>
      <c r="AG4" s="179" t="s">
        <v>204</v>
      </c>
      <c r="AH4" s="179"/>
      <c r="AI4" s="177"/>
      <c r="AJ4" s="75" t="s">
        <v>213</v>
      </c>
      <c r="AK4" s="178" t="s">
        <v>214</v>
      </c>
      <c r="AL4" s="178"/>
      <c r="AM4" s="178"/>
      <c r="AN4" s="178"/>
      <c r="AO4" s="179" t="s">
        <v>204</v>
      </c>
      <c r="AP4" s="179"/>
      <c r="AQ4" s="177"/>
      <c r="AR4" s="75" t="s">
        <v>215</v>
      </c>
      <c r="AS4" s="178" t="s">
        <v>216</v>
      </c>
      <c r="AT4" s="178"/>
      <c r="AU4" s="178"/>
      <c r="AV4" s="178"/>
      <c r="AW4" s="179" t="s">
        <v>204</v>
      </c>
      <c r="AX4" s="179"/>
      <c r="AY4" s="182"/>
      <c r="AZ4" s="177"/>
      <c r="BA4" s="75" t="s">
        <v>217</v>
      </c>
      <c r="BB4" s="178" t="s">
        <v>218</v>
      </c>
      <c r="BC4" s="178"/>
      <c r="BD4" s="178"/>
      <c r="BE4" s="178"/>
      <c r="BF4" s="179" t="s">
        <v>204</v>
      </c>
      <c r="BG4" s="179"/>
      <c r="BH4" s="182"/>
      <c r="BI4" s="177"/>
      <c r="BJ4" s="75" t="s">
        <v>219</v>
      </c>
      <c r="BK4" s="178" t="s">
        <v>220</v>
      </c>
      <c r="BL4" s="178"/>
      <c r="BM4" s="178"/>
      <c r="BN4" s="178"/>
      <c r="BO4" s="179" t="s">
        <v>204</v>
      </c>
      <c r="BP4" s="179"/>
      <c r="BQ4" s="187"/>
      <c r="BR4" s="178" t="s">
        <v>221</v>
      </c>
      <c r="BS4" s="178"/>
      <c r="BT4" s="178" t="s">
        <v>222</v>
      </c>
      <c r="BU4" s="178"/>
      <c r="BV4" s="189"/>
      <c r="BW4" s="77" t="s">
        <v>223</v>
      </c>
      <c r="BX4" s="177"/>
      <c r="BY4" s="75" t="s">
        <v>224</v>
      </c>
      <c r="BZ4" s="75" t="s">
        <v>225</v>
      </c>
      <c r="CA4" s="75" t="s">
        <v>226</v>
      </c>
      <c r="CB4" s="193"/>
      <c r="CC4" s="75" t="s">
        <v>227</v>
      </c>
      <c r="CD4" s="193"/>
      <c r="CE4" s="75" t="s">
        <v>228</v>
      </c>
      <c r="CF4" s="187"/>
      <c r="CG4" s="184" t="s">
        <v>5</v>
      </c>
      <c r="CH4" s="75" t="s">
        <v>229</v>
      </c>
      <c r="CI4" s="75" t="s">
        <v>230</v>
      </c>
      <c r="CJ4" s="75" t="s">
        <v>231</v>
      </c>
      <c r="CK4" s="75" t="s">
        <v>232</v>
      </c>
      <c r="CL4" s="75" t="s">
        <v>233</v>
      </c>
      <c r="CM4" s="75" t="s">
        <v>234</v>
      </c>
      <c r="CN4" s="75" t="s">
        <v>235</v>
      </c>
      <c r="CO4" s="75" t="s">
        <v>236</v>
      </c>
      <c r="CP4" s="75" t="s">
        <v>237</v>
      </c>
      <c r="CQ4" s="75" t="s">
        <v>238</v>
      </c>
      <c r="CR4" s="75" t="s">
        <v>239</v>
      </c>
      <c r="CS4" s="182"/>
      <c r="CT4" s="177"/>
      <c r="CU4" s="75" t="s">
        <v>240</v>
      </c>
      <c r="CV4" s="75" t="s">
        <v>241</v>
      </c>
      <c r="CW4" s="75" t="s">
        <v>242</v>
      </c>
      <c r="CX4" s="177"/>
      <c r="CY4" s="75" t="s">
        <v>243</v>
      </c>
      <c r="CZ4" s="75" t="s">
        <v>244</v>
      </c>
      <c r="DA4" s="75" t="s">
        <v>245</v>
      </c>
      <c r="DB4" s="193"/>
      <c r="DC4" s="178" t="s">
        <v>204</v>
      </c>
      <c r="DD4" s="178"/>
      <c r="DE4" s="177"/>
      <c r="DF4" s="78" t="s">
        <v>246</v>
      </c>
      <c r="DG4" s="77" t="s">
        <v>204</v>
      </c>
      <c r="DH4" s="75" t="s">
        <v>247</v>
      </c>
      <c r="DI4" s="77" t="s">
        <v>204</v>
      </c>
      <c r="DJ4" s="193"/>
      <c r="DK4" s="193"/>
      <c r="DL4" s="193"/>
      <c r="DM4" s="189"/>
      <c r="DN4" s="79" t="s">
        <v>248</v>
      </c>
      <c r="DO4" s="79" t="s">
        <v>249</v>
      </c>
      <c r="DP4" s="177"/>
      <c r="DQ4" s="191" t="s">
        <v>250</v>
      </c>
      <c r="DR4" s="191"/>
      <c r="DS4" s="191" t="s">
        <v>251</v>
      </c>
      <c r="DT4" s="191"/>
      <c r="DU4" s="191" t="s">
        <v>252</v>
      </c>
      <c r="DV4" s="191"/>
      <c r="DW4" s="191" t="s">
        <v>253</v>
      </c>
      <c r="DX4" s="191"/>
      <c r="DY4" s="191" t="s">
        <v>254</v>
      </c>
      <c r="DZ4" s="191"/>
      <c r="EA4" s="191"/>
      <c r="EB4" s="191" t="s">
        <v>255</v>
      </c>
      <c r="EC4" s="191"/>
      <c r="ED4" s="191" t="s">
        <v>256</v>
      </c>
      <c r="EE4" s="191"/>
      <c r="EF4" s="191" t="s">
        <v>257</v>
      </c>
      <c r="EG4" s="191"/>
      <c r="EH4" s="187"/>
      <c r="EI4" s="178" t="s">
        <v>258</v>
      </c>
      <c r="EJ4" s="178"/>
      <c r="EK4" s="77" t="s">
        <v>204</v>
      </c>
      <c r="EL4" s="178" t="s">
        <v>259</v>
      </c>
      <c r="EM4" s="178"/>
      <c r="EN4" s="77" t="s">
        <v>204</v>
      </c>
      <c r="EO4" s="177"/>
      <c r="EP4" s="75" t="s">
        <v>260</v>
      </c>
      <c r="EQ4" s="178" t="s">
        <v>261</v>
      </c>
      <c r="ER4" s="178"/>
      <c r="ES4" s="178"/>
      <c r="ET4" s="178"/>
      <c r="EU4" s="179" t="s">
        <v>204</v>
      </c>
      <c r="EV4" s="179"/>
    </row>
    <row r="5" spans="2:152" ht="299.25" customHeight="1" x14ac:dyDescent="0.25">
      <c r="B5" s="73"/>
      <c r="C5" s="80" t="s">
        <v>269</v>
      </c>
      <c r="D5" s="81" t="s">
        <v>262</v>
      </c>
      <c r="E5" s="81" t="s">
        <v>263</v>
      </c>
      <c r="F5" s="82" t="s">
        <v>264</v>
      </c>
      <c r="G5" s="81" t="s">
        <v>265</v>
      </c>
      <c r="H5" s="81" t="s">
        <v>266</v>
      </c>
      <c r="I5" s="83" t="s">
        <v>267</v>
      </c>
      <c r="J5" s="81" t="s">
        <v>268</v>
      </c>
      <c r="K5" s="80" t="s">
        <v>442</v>
      </c>
      <c r="L5" s="81" t="s">
        <v>620</v>
      </c>
      <c r="M5" s="81" t="s">
        <v>263</v>
      </c>
      <c r="N5" s="82" t="s">
        <v>264</v>
      </c>
      <c r="O5" s="81" t="s">
        <v>265</v>
      </c>
      <c r="P5" s="81" t="s">
        <v>266</v>
      </c>
      <c r="Q5" s="83" t="s">
        <v>267</v>
      </c>
      <c r="R5" s="81" t="s">
        <v>268</v>
      </c>
      <c r="S5" s="80" t="s">
        <v>443</v>
      </c>
      <c r="T5" s="81" t="s">
        <v>262</v>
      </c>
      <c r="U5" s="81" t="s">
        <v>263</v>
      </c>
      <c r="V5" s="82" t="s">
        <v>264</v>
      </c>
      <c r="W5" s="81" t="s">
        <v>265</v>
      </c>
      <c r="X5" s="81" t="s">
        <v>266</v>
      </c>
      <c r="Y5" s="83" t="s">
        <v>267</v>
      </c>
      <c r="Z5" s="81" t="s">
        <v>268</v>
      </c>
      <c r="AA5" s="80" t="s">
        <v>444</v>
      </c>
      <c r="AB5" s="81" t="s">
        <v>262</v>
      </c>
      <c r="AC5" s="81" t="s">
        <v>263</v>
      </c>
      <c r="AD5" s="82" t="s">
        <v>264</v>
      </c>
      <c r="AE5" s="81" t="s">
        <v>265</v>
      </c>
      <c r="AF5" s="81" t="s">
        <v>266</v>
      </c>
      <c r="AG5" s="83" t="s">
        <v>267</v>
      </c>
      <c r="AH5" s="81" t="s">
        <v>268</v>
      </c>
      <c r="AI5" s="80" t="s">
        <v>445</v>
      </c>
      <c r="AJ5" s="81" t="s">
        <v>262</v>
      </c>
      <c r="AK5" s="81" t="s">
        <v>263</v>
      </c>
      <c r="AL5" s="82" t="s">
        <v>264</v>
      </c>
      <c r="AM5" s="81" t="s">
        <v>265</v>
      </c>
      <c r="AN5" s="81" t="s">
        <v>266</v>
      </c>
      <c r="AO5" s="83" t="s">
        <v>267</v>
      </c>
      <c r="AP5" s="81" t="s">
        <v>268</v>
      </c>
      <c r="AQ5" s="80" t="s">
        <v>446</v>
      </c>
      <c r="AR5" s="81" t="s">
        <v>262</v>
      </c>
      <c r="AS5" s="81" t="s">
        <v>263</v>
      </c>
      <c r="AT5" s="82" t="s">
        <v>264</v>
      </c>
      <c r="AU5" s="81" t="s">
        <v>265</v>
      </c>
      <c r="AV5" s="81" t="s">
        <v>266</v>
      </c>
      <c r="AW5" s="83" t="s">
        <v>267</v>
      </c>
      <c r="AX5" s="81" t="s">
        <v>268</v>
      </c>
      <c r="AY5" s="84" t="s">
        <v>270</v>
      </c>
      <c r="AZ5" s="80" t="s">
        <v>447</v>
      </c>
      <c r="BA5" s="81" t="s">
        <v>262</v>
      </c>
      <c r="BB5" s="81" t="s">
        <v>263</v>
      </c>
      <c r="BC5" s="82" t="s">
        <v>264</v>
      </c>
      <c r="BD5" s="81" t="s">
        <v>265</v>
      </c>
      <c r="BE5" s="81" t="s">
        <v>266</v>
      </c>
      <c r="BF5" s="83" t="s">
        <v>267</v>
      </c>
      <c r="BG5" s="81" t="s">
        <v>268</v>
      </c>
      <c r="BH5" s="84" t="s">
        <v>271</v>
      </c>
      <c r="BI5" s="80" t="s">
        <v>448</v>
      </c>
      <c r="BJ5" s="81" t="s">
        <v>262</v>
      </c>
      <c r="BK5" s="81" t="s">
        <v>263</v>
      </c>
      <c r="BL5" s="82" t="s">
        <v>264</v>
      </c>
      <c r="BM5" s="81" t="s">
        <v>265</v>
      </c>
      <c r="BN5" s="81" t="s">
        <v>266</v>
      </c>
      <c r="BO5" s="83" t="s">
        <v>267</v>
      </c>
      <c r="BP5" s="81" t="s">
        <v>268</v>
      </c>
      <c r="BQ5" s="80" t="s">
        <v>329</v>
      </c>
      <c r="BR5" s="81" t="s">
        <v>272</v>
      </c>
      <c r="BS5" s="81" t="s">
        <v>273</v>
      </c>
      <c r="BT5" s="81" t="s">
        <v>274</v>
      </c>
      <c r="BU5" s="81" t="s">
        <v>275</v>
      </c>
      <c r="BV5" s="85" t="s">
        <v>276</v>
      </c>
      <c r="BW5" s="81" t="s">
        <v>277</v>
      </c>
      <c r="BX5" s="86" t="s">
        <v>449</v>
      </c>
      <c r="BY5" s="87" t="s">
        <v>278</v>
      </c>
      <c r="BZ5" s="87" t="s">
        <v>279</v>
      </c>
      <c r="CA5" s="88" t="s">
        <v>280</v>
      </c>
      <c r="CB5" s="89" t="s">
        <v>450</v>
      </c>
      <c r="CC5" s="87" t="s">
        <v>281</v>
      </c>
      <c r="CD5" s="89" t="s">
        <v>451</v>
      </c>
      <c r="CE5" s="87" t="s">
        <v>281</v>
      </c>
      <c r="CF5" s="90" t="s">
        <v>452</v>
      </c>
      <c r="CG5" s="185"/>
      <c r="CH5" s="91" t="s">
        <v>282</v>
      </c>
      <c r="CI5" s="91" t="s">
        <v>283</v>
      </c>
      <c r="CJ5" s="91" t="s">
        <v>284</v>
      </c>
      <c r="CK5" s="91" t="s">
        <v>285</v>
      </c>
      <c r="CL5" s="91" t="s">
        <v>286</v>
      </c>
      <c r="CM5" s="91" t="s">
        <v>287</v>
      </c>
      <c r="CN5" s="91" t="s">
        <v>288</v>
      </c>
      <c r="CO5" s="91" t="s">
        <v>289</v>
      </c>
      <c r="CP5" s="91" t="s">
        <v>290</v>
      </c>
      <c r="CQ5" s="91" t="s">
        <v>291</v>
      </c>
      <c r="CR5" s="91" t="s">
        <v>292</v>
      </c>
      <c r="CS5" s="92" t="s">
        <v>293</v>
      </c>
      <c r="CT5" s="86" t="s">
        <v>453</v>
      </c>
      <c r="CU5" s="87" t="s">
        <v>294</v>
      </c>
      <c r="CV5" s="87" t="s">
        <v>295</v>
      </c>
      <c r="CW5" s="87" t="s">
        <v>296</v>
      </c>
      <c r="CX5" s="86" t="s">
        <v>454</v>
      </c>
      <c r="CY5" s="87" t="s">
        <v>294</v>
      </c>
      <c r="CZ5" s="87" t="s">
        <v>295</v>
      </c>
      <c r="DA5" s="87" t="s">
        <v>296</v>
      </c>
      <c r="DB5" s="84" t="s">
        <v>297</v>
      </c>
      <c r="DC5" s="81" t="s">
        <v>298</v>
      </c>
      <c r="DD5" s="81" t="s">
        <v>68</v>
      </c>
      <c r="DE5" s="90" t="s">
        <v>299</v>
      </c>
      <c r="DF5" s="93" t="s">
        <v>300</v>
      </c>
      <c r="DG5" s="81" t="s">
        <v>301</v>
      </c>
      <c r="DH5" s="81" t="s">
        <v>302</v>
      </c>
      <c r="DI5" s="81" t="s">
        <v>301</v>
      </c>
      <c r="DJ5" s="89" t="s">
        <v>455</v>
      </c>
      <c r="DK5" s="94" t="s">
        <v>456</v>
      </c>
      <c r="DL5" s="94" t="s">
        <v>457</v>
      </c>
      <c r="DM5" s="85" t="s">
        <v>303</v>
      </c>
      <c r="DN5" s="81" t="s">
        <v>304</v>
      </c>
      <c r="DO5" s="81" t="s">
        <v>305</v>
      </c>
      <c r="DP5" s="90" t="s">
        <v>458</v>
      </c>
      <c r="DQ5" s="93" t="s">
        <v>306</v>
      </c>
      <c r="DR5" s="93" t="s">
        <v>307</v>
      </c>
      <c r="DS5" s="93" t="s">
        <v>308</v>
      </c>
      <c r="DT5" s="93" t="s">
        <v>307</v>
      </c>
      <c r="DU5" s="93" t="s">
        <v>309</v>
      </c>
      <c r="DV5" s="93" t="s">
        <v>307</v>
      </c>
      <c r="DW5" s="93" t="s">
        <v>310</v>
      </c>
      <c r="DX5" s="93" t="s">
        <v>307</v>
      </c>
      <c r="DY5" s="93" t="s">
        <v>311</v>
      </c>
      <c r="DZ5" s="93" t="s">
        <v>307</v>
      </c>
      <c r="EA5" s="93" t="s">
        <v>312</v>
      </c>
      <c r="EB5" s="93" t="s">
        <v>313</v>
      </c>
      <c r="EC5" s="93" t="s">
        <v>312</v>
      </c>
      <c r="ED5" s="93" t="s">
        <v>314</v>
      </c>
      <c r="EE5" s="93" t="s">
        <v>307</v>
      </c>
      <c r="EF5" s="93" t="s">
        <v>315</v>
      </c>
      <c r="EG5" s="93" t="s">
        <v>307</v>
      </c>
      <c r="EH5" s="90" t="s">
        <v>316</v>
      </c>
      <c r="EI5" s="95" t="s">
        <v>317</v>
      </c>
      <c r="EJ5" s="82" t="s">
        <v>616</v>
      </c>
      <c r="EK5" s="81" t="s">
        <v>318</v>
      </c>
      <c r="EL5" s="81" t="s">
        <v>319</v>
      </c>
      <c r="EM5" s="82" t="s">
        <v>617</v>
      </c>
      <c r="EN5" s="81" t="s">
        <v>301</v>
      </c>
      <c r="EO5" s="39" t="s">
        <v>459</v>
      </c>
      <c r="EP5" s="81" t="s">
        <v>262</v>
      </c>
      <c r="EQ5" s="81" t="s">
        <v>263</v>
      </c>
      <c r="ER5" s="82" t="s">
        <v>264</v>
      </c>
      <c r="ES5" s="81" t="s">
        <v>265</v>
      </c>
      <c r="ET5" s="81" t="s">
        <v>266</v>
      </c>
      <c r="EU5" s="83" t="s">
        <v>267</v>
      </c>
      <c r="EV5" s="81" t="s">
        <v>268</v>
      </c>
    </row>
    <row r="6" spans="2:152" x14ac:dyDescent="0.25">
      <c r="B6" s="96"/>
      <c r="C6" s="97" t="s">
        <v>24</v>
      </c>
      <c r="D6" s="98">
        <v>2</v>
      </c>
      <c r="E6" s="98">
        <v>2</v>
      </c>
      <c r="F6" s="99" t="s">
        <v>24</v>
      </c>
      <c r="G6" s="98">
        <v>3</v>
      </c>
      <c r="H6" s="98">
        <v>3</v>
      </c>
      <c r="I6" s="98">
        <v>0</v>
      </c>
      <c r="J6" s="98">
        <v>0</v>
      </c>
      <c r="K6" s="97" t="s">
        <v>24</v>
      </c>
      <c r="L6" s="98">
        <v>17</v>
      </c>
      <c r="M6" s="98">
        <v>12</v>
      </c>
      <c r="N6" s="99" t="s">
        <v>24</v>
      </c>
      <c r="O6" s="98">
        <v>22</v>
      </c>
      <c r="P6" s="98">
        <v>48</v>
      </c>
      <c r="Q6" s="98">
        <v>1</v>
      </c>
      <c r="R6" s="98">
        <v>2</v>
      </c>
      <c r="S6" s="97" t="s">
        <v>24</v>
      </c>
      <c r="T6" s="98">
        <v>4</v>
      </c>
      <c r="U6" s="98">
        <v>9</v>
      </c>
      <c r="V6" s="99" t="s">
        <v>24</v>
      </c>
      <c r="W6" s="98">
        <v>14</v>
      </c>
      <c r="X6" s="98">
        <v>24</v>
      </c>
      <c r="Y6" s="98">
        <v>0</v>
      </c>
      <c r="Z6" s="98">
        <v>0</v>
      </c>
      <c r="AA6" s="97" t="s">
        <v>24</v>
      </c>
      <c r="AB6" s="98">
        <v>13</v>
      </c>
      <c r="AC6" s="98">
        <v>3</v>
      </c>
      <c r="AD6" s="99" t="s">
        <v>24</v>
      </c>
      <c r="AE6" s="98">
        <v>5</v>
      </c>
      <c r="AF6" s="98">
        <v>7</v>
      </c>
      <c r="AG6" s="98">
        <v>1</v>
      </c>
      <c r="AH6" s="98">
        <v>2</v>
      </c>
      <c r="AI6" s="97" t="s">
        <v>24</v>
      </c>
      <c r="AJ6" s="98">
        <v>2</v>
      </c>
      <c r="AK6" s="98">
        <v>0</v>
      </c>
      <c r="AL6" s="99" t="s">
        <v>24</v>
      </c>
      <c r="AM6" s="98">
        <v>0</v>
      </c>
      <c r="AN6" s="98">
        <v>0</v>
      </c>
      <c r="AO6" s="98">
        <v>0</v>
      </c>
      <c r="AP6" s="98">
        <v>0</v>
      </c>
      <c r="AQ6" s="99" t="s">
        <v>24</v>
      </c>
      <c r="AR6" s="98">
        <v>5</v>
      </c>
      <c r="AS6" s="98">
        <v>11</v>
      </c>
      <c r="AT6" s="99" t="s">
        <v>24</v>
      </c>
      <c r="AU6" s="98">
        <v>12</v>
      </c>
      <c r="AV6" s="98">
        <v>21</v>
      </c>
      <c r="AW6" s="98">
        <v>2</v>
      </c>
      <c r="AX6" s="98">
        <v>3</v>
      </c>
      <c r="AY6" s="98">
        <v>3</v>
      </c>
      <c r="AZ6" s="99" t="s">
        <v>24</v>
      </c>
      <c r="BA6" s="98">
        <v>9</v>
      </c>
      <c r="BB6" s="98">
        <v>2</v>
      </c>
      <c r="BC6" s="99" t="s">
        <v>24</v>
      </c>
      <c r="BD6" s="98">
        <v>3</v>
      </c>
      <c r="BE6" s="98">
        <v>3</v>
      </c>
      <c r="BF6" s="98">
        <v>1</v>
      </c>
      <c r="BG6" s="98">
        <v>1</v>
      </c>
      <c r="BH6" s="98">
        <v>0</v>
      </c>
      <c r="BI6" s="97" t="s">
        <v>24</v>
      </c>
      <c r="BJ6" s="98">
        <v>0</v>
      </c>
      <c r="BK6" s="98">
        <v>1</v>
      </c>
      <c r="BL6" s="99" t="s">
        <v>24</v>
      </c>
      <c r="BM6" s="98">
        <v>2</v>
      </c>
      <c r="BN6" s="98">
        <v>1</v>
      </c>
      <c r="BO6" s="98">
        <v>0</v>
      </c>
      <c r="BP6" s="98">
        <v>0</v>
      </c>
      <c r="BQ6" s="97">
        <f>BR6+BS6+BT6+BU6</f>
        <v>7</v>
      </c>
      <c r="BR6" s="98">
        <v>1</v>
      </c>
      <c r="BS6" s="98">
        <v>6</v>
      </c>
      <c r="BT6" s="98">
        <v>0</v>
      </c>
      <c r="BU6" s="98">
        <v>0</v>
      </c>
      <c r="BV6" s="100">
        <v>9</v>
      </c>
      <c r="BW6" s="98"/>
      <c r="BX6" s="99">
        <f>SUM(BY6:CA6)</f>
        <v>1</v>
      </c>
      <c r="BY6" s="98">
        <v>1</v>
      </c>
      <c r="BZ6" s="98">
        <v>0</v>
      </c>
      <c r="CA6" s="98">
        <v>0</v>
      </c>
      <c r="CB6" s="98">
        <v>2</v>
      </c>
      <c r="CC6" s="98">
        <v>1</v>
      </c>
      <c r="CD6" s="98">
        <v>0</v>
      </c>
      <c r="CE6" s="98">
        <v>0</v>
      </c>
      <c r="CF6" s="99">
        <f>SUM(CH6:CR6)</f>
        <v>14</v>
      </c>
      <c r="CG6" s="101"/>
      <c r="CH6" s="98">
        <v>3</v>
      </c>
      <c r="CI6" s="98">
        <v>0</v>
      </c>
      <c r="CJ6" s="98">
        <v>3</v>
      </c>
      <c r="CK6" s="98">
        <v>2</v>
      </c>
      <c r="CL6" s="98">
        <v>2</v>
      </c>
      <c r="CM6" s="98">
        <v>0</v>
      </c>
      <c r="CN6" s="98">
        <v>1</v>
      </c>
      <c r="CO6" s="98">
        <v>0</v>
      </c>
      <c r="CP6" s="98">
        <v>2</v>
      </c>
      <c r="CQ6" s="98">
        <v>0</v>
      </c>
      <c r="CR6" s="98">
        <v>1</v>
      </c>
      <c r="CS6" s="102">
        <v>0</v>
      </c>
      <c r="CT6" s="99">
        <f>SUM(CU6:CW6)</f>
        <v>0</v>
      </c>
      <c r="CU6" s="98">
        <v>0</v>
      </c>
      <c r="CV6" s="98">
        <v>0</v>
      </c>
      <c r="CW6" s="98">
        <v>0</v>
      </c>
      <c r="CX6" s="99">
        <f>SUM(CY6:DA6)</f>
        <v>0</v>
      </c>
      <c r="CY6" s="98">
        <v>0</v>
      </c>
      <c r="CZ6" s="98">
        <v>0</v>
      </c>
      <c r="DA6" s="98">
        <v>0</v>
      </c>
      <c r="DB6" s="103">
        <v>0</v>
      </c>
      <c r="DC6" s="98">
        <v>0</v>
      </c>
      <c r="DD6" s="98">
        <v>0</v>
      </c>
      <c r="DE6" s="99">
        <f>DF6+DH6</f>
        <v>5</v>
      </c>
      <c r="DF6" s="98">
        <v>5</v>
      </c>
      <c r="DG6" s="98">
        <v>5</v>
      </c>
      <c r="DH6" s="98">
        <v>0</v>
      </c>
      <c r="DI6" s="98">
        <v>0</v>
      </c>
      <c r="DJ6" s="98">
        <v>1</v>
      </c>
      <c r="DK6" s="98">
        <v>0</v>
      </c>
      <c r="DL6" s="98">
        <v>0</v>
      </c>
      <c r="DM6" s="100">
        <v>4</v>
      </c>
      <c r="DN6" s="98">
        <v>2</v>
      </c>
      <c r="DO6" s="98">
        <v>2</v>
      </c>
      <c r="DP6" s="134" t="s">
        <v>24</v>
      </c>
      <c r="DQ6" s="98">
        <v>15</v>
      </c>
      <c r="DR6" s="98">
        <v>15</v>
      </c>
      <c r="DS6" s="98">
        <v>0</v>
      </c>
      <c r="DT6" s="98">
        <v>0</v>
      </c>
      <c r="DU6" s="98">
        <v>86</v>
      </c>
      <c r="DV6" s="98">
        <v>86</v>
      </c>
      <c r="DW6" s="98">
        <v>0</v>
      </c>
      <c r="DX6" s="98">
        <v>0</v>
      </c>
      <c r="DY6" s="98">
        <v>0</v>
      </c>
      <c r="DZ6" s="98">
        <v>0</v>
      </c>
      <c r="EA6" s="98">
        <v>0</v>
      </c>
      <c r="EB6" s="98">
        <v>8</v>
      </c>
      <c r="EC6" s="98">
        <v>7</v>
      </c>
      <c r="ED6" s="98">
        <v>15</v>
      </c>
      <c r="EE6" s="98">
        <v>15</v>
      </c>
      <c r="EF6" s="98">
        <v>11</v>
      </c>
      <c r="EG6" s="98">
        <v>11</v>
      </c>
      <c r="EH6" s="99">
        <f>EI6+EL6</f>
        <v>6</v>
      </c>
      <c r="EI6" s="104">
        <v>6</v>
      </c>
      <c r="EJ6" s="133">
        <f>'1_Заполн'!CR10</f>
        <v>5</v>
      </c>
      <c r="EK6" s="98">
        <v>0</v>
      </c>
      <c r="EL6" s="98">
        <v>0</v>
      </c>
      <c r="EM6" s="133">
        <f>'1_Заполн'!CA10</f>
        <v>0</v>
      </c>
      <c r="EN6" s="98">
        <v>0</v>
      </c>
      <c r="EO6" s="99" t="s">
        <v>24</v>
      </c>
      <c r="EP6" s="98">
        <v>0</v>
      </c>
      <c r="EQ6" s="98">
        <v>0</v>
      </c>
      <c r="ER6" s="99" t="s">
        <v>24</v>
      </c>
      <c r="ES6" s="98">
        <v>0</v>
      </c>
      <c r="ET6" s="98">
        <v>0</v>
      </c>
      <c r="EU6" s="98">
        <v>0</v>
      </c>
      <c r="EV6" s="98">
        <v>0</v>
      </c>
    </row>
    <row r="7" spans="2:152" s="106" customFormat="1" x14ac:dyDescent="0.25">
      <c r="B7" s="111" t="s">
        <v>320</v>
      </c>
      <c r="C7" s="96"/>
      <c r="D7" s="194"/>
      <c r="E7" s="195"/>
      <c r="F7" s="99" t="s">
        <v>24</v>
      </c>
      <c r="G7" s="194"/>
      <c r="H7" s="196"/>
      <c r="I7" s="196"/>
      <c r="J7" s="195"/>
      <c r="K7" s="96"/>
      <c r="L7" s="105" t="str">
        <f>IF(L6&gt;=(T6+AB6),"ДА","НЕТ")</f>
        <v>ДА</v>
      </c>
      <c r="M7" s="105" t="str">
        <f>IF(M6&gt;=(U6+AC6),"ДА","НЕТ")</f>
        <v>ДА</v>
      </c>
      <c r="N7" s="99" t="s">
        <v>24</v>
      </c>
      <c r="O7" s="105" t="str">
        <f>IF(O6&gt;=(W6+AE6),"ДА","НЕТ")</f>
        <v>ДА</v>
      </c>
      <c r="P7" s="105" t="str">
        <f>IF(P6&gt;=(X6+AF6),"ДА","НЕТ")</f>
        <v>ДА</v>
      </c>
      <c r="Q7" s="105" t="str">
        <f>IF(Q6&gt;=(Y6+AG6),"ДА","НЕТ")</f>
        <v>ДА</v>
      </c>
      <c r="R7" s="105" t="str">
        <f>IF(R6&gt;=(Z6+AH6),"ДА","НЕТ")</f>
        <v>ДА</v>
      </c>
      <c r="S7" s="96"/>
      <c r="T7" s="197" t="s">
        <v>321</v>
      </c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9"/>
      <c r="AI7" s="96"/>
      <c r="AJ7" s="194"/>
      <c r="AK7" s="195"/>
      <c r="AL7" s="99" t="s">
        <v>24</v>
      </c>
      <c r="AM7" s="194"/>
      <c r="AN7" s="196"/>
      <c r="AO7" s="196"/>
      <c r="AP7" s="195"/>
      <c r="AQ7" s="96"/>
      <c r="AR7" s="194"/>
      <c r="AS7" s="195"/>
      <c r="AT7" s="99" t="s">
        <v>24</v>
      </c>
      <c r="AU7" s="194"/>
      <c r="AV7" s="196"/>
      <c r="AW7" s="196"/>
      <c r="AX7" s="196"/>
      <c r="AY7" s="195"/>
      <c r="AZ7" s="96"/>
      <c r="BA7" s="194"/>
      <c r="BB7" s="195"/>
      <c r="BC7" s="99"/>
      <c r="BD7" s="194"/>
      <c r="BE7" s="196"/>
      <c r="BF7" s="196"/>
      <c r="BG7" s="196"/>
      <c r="BH7" s="195"/>
      <c r="BI7" s="96"/>
      <c r="BJ7" s="194"/>
      <c r="BK7" s="195"/>
      <c r="BL7" s="99"/>
      <c r="BM7" s="194"/>
      <c r="BN7" s="196"/>
      <c r="BO7" s="196"/>
      <c r="BP7" s="195"/>
      <c r="BQ7" s="96"/>
      <c r="BR7" s="194"/>
      <c r="BS7" s="196"/>
      <c r="BT7" s="196"/>
      <c r="BU7" s="195"/>
      <c r="BV7" s="105"/>
      <c r="BW7" s="194"/>
      <c r="BX7" s="196"/>
      <c r="BY7" s="196"/>
      <c r="BZ7" s="196"/>
      <c r="CA7" s="195"/>
      <c r="CB7" s="105" t="str">
        <f>IF(CB6&gt;=CC6,"ДА","НЕТ")</f>
        <v>ДА</v>
      </c>
      <c r="CC7" s="110"/>
      <c r="CD7" s="105" t="str">
        <f>IF(CD6&gt;=CE6,"ДА","НЕТ")</f>
        <v>ДА</v>
      </c>
      <c r="CE7" s="194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5"/>
      <c r="CT7" s="105" t="str">
        <f>IF(CT6&lt;CX6,"НЕТ","ДА")</f>
        <v>ДА</v>
      </c>
      <c r="CU7" s="194"/>
      <c r="CV7" s="196"/>
      <c r="CW7" s="195"/>
      <c r="CX7" s="105" t="str">
        <f>IF(CX6&gt;CT6,"НЕТ","ДА")</f>
        <v>ДА</v>
      </c>
      <c r="CY7" s="194"/>
      <c r="CZ7" s="196"/>
      <c r="DA7" s="195"/>
      <c r="DB7" s="194"/>
      <c r="DC7" s="196"/>
      <c r="DD7" s="195"/>
      <c r="DE7" s="110"/>
      <c r="DF7" s="105" t="str">
        <f>IF(DF6&lt;DG6,"НЕТ","ДА")</f>
        <v>ДА</v>
      </c>
      <c r="DG7" s="110"/>
      <c r="DH7" s="105" t="str">
        <f>IF(DH6&lt;DI6,"НЕТ","ДА")</f>
        <v>ДА</v>
      </c>
      <c r="DI7" s="204"/>
      <c r="DJ7" s="204"/>
      <c r="DK7" s="204"/>
      <c r="DL7" s="204"/>
      <c r="DM7" s="204"/>
      <c r="DN7" s="204"/>
      <c r="DO7" s="204"/>
      <c r="DP7" s="135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20"/>
      <c r="EE7" s="120"/>
      <c r="EF7" s="120"/>
      <c r="EG7" s="120"/>
      <c r="EH7" s="96"/>
      <c r="EI7" s="105" t="str">
        <f>IF(EI6&lt;(EJ6+EK6),"НЕТ","ДА")</f>
        <v>ДА</v>
      </c>
      <c r="EJ7" s="105" t="str">
        <f>IF(EJ6&gt;EI6,"НЕТ","ДА")</f>
        <v>ДА</v>
      </c>
      <c r="EK7" s="105" t="str">
        <f>IF(EK6&gt;EJ6,"НЕТ","ДА")</f>
        <v>ДА</v>
      </c>
      <c r="EL7" s="105" t="str">
        <f>IF(EL6&lt;(EM6+EN6),"НЕТ","ДА")</f>
        <v>ДА</v>
      </c>
      <c r="EM7" s="105" t="str">
        <f>IF(EM6&gt;EL6,"НЕТ","ДА")</f>
        <v>ДА</v>
      </c>
      <c r="EN7" s="105" t="str">
        <f>IF(EN6&gt;EM6,"НЕТ","ДА")</f>
        <v>ДА</v>
      </c>
      <c r="EO7" s="96"/>
      <c r="EP7" s="194"/>
      <c r="EQ7" s="196"/>
      <c r="ER7" s="196"/>
      <c r="ES7" s="196"/>
      <c r="ET7" s="196"/>
      <c r="EU7" s="196"/>
      <c r="EV7" s="195"/>
    </row>
    <row r="8" spans="2:152" s="67" customFormat="1" ht="74.25" customHeight="1" x14ac:dyDescent="0.25">
      <c r="L8" s="107" t="s">
        <v>322</v>
      </c>
      <c r="BQ8" s="121"/>
      <c r="CT8" s="201" t="s">
        <v>323</v>
      </c>
      <c r="CU8" s="201"/>
      <c r="CV8" s="201"/>
      <c r="CW8" s="201"/>
      <c r="CX8" s="201"/>
      <c r="CY8" s="201"/>
      <c r="CZ8" s="201"/>
      <c r="DA8" s="201"/>
      <c r="DF8" s="201" t="s">
        <v>324</v>
      </c>
      <c r="DG8" s="201"/>
      <c r="DH8" s="201" t="s">
        <v>325</v>
      </c>
      <c r="DI8" s="202"/>
      <c r="EI8" s="203" t="s">
        <v>326</v>
      </c>
      <c r="EJ8" s="200" t="s">
        <v>327</v>
      </c>
      <c r="EK8" s="200"/>
      <c r="EL8" s="203" t="s">
        <v>328</v>
      </c>
      <c r="EM8" s="200" t="s">
        <v>327</v>
      </c>
      <c r="EN8" s="200"/>
    </row>
    <row r="9" spans="2:152" s="67" customFormat="1" ht="85.5" customHeight="1" x14ac:dyDescent="0.25">
      <c r="DF9" s="202"/>
      <c r="DG9" s="202"/>
      <c r="DH9" s="202"/>
      <c r="DI9" s="202"/>
      <c r="EI9" s="203"/>
      <c r="EL9" s="203"/>
    </row>
  </sheetData>
  <sheetProtection password="C6FF" sheet="1" objects="1" scenarios="1"/>
  <mergeCells count="106">
    <mergeCell ref="EM8:EN8"/>
    <mergeCell ref="CT8:DA8"/>
    <mergeCell ref="DF8:DG9"/>
    <mergeCell ref="DH8:DI9"/>
    <mergeCell ref="EI8:EI9"/>
    <mergeCell ref="EJ8:EK8"/>
    <mergeCell ref="EL8:EL9"/>
    <mergeCell ref="DB7:DD7"/>
    <mergeCell ref="DI7:DO7"/>
    <mergeCell ref="DQ7:EC7"/>
    <mergeCell ref="EP7:EV7"/>
    <mergeCell ref="BR7:BU7"/>
    <mergeCell ref="BW7:CA7"/>
    <mergeCell ref="CE7:CS7"/>
    <mergeCell ref="CU7:CW7"/>
    <mergeCell ref="CY7:DA7"/>
    <mergeCell ref="AR7:AS7"/>
    <mergeCell ref="AU7:AY7"/>
    <mergeCell ref="BA7:BB7"/>
    <mergeCell ref="BD7:BH7"/>
    <mergeCell ref="BJ7:BK7"/>
    <mergeCell ref="BM7:BP7"/>
    <mergeCell ref="EQ4:ET4"/>
    <mergeCell ref="EU4:EV4"/>
    <mergeCell ref="D7:E7"/>
    <mergeCell ref="G7:J7"/>
    <mergeCell ref="T7:AH7"/>
    <mergeCell ref="AJ7:AK7"/>
    <mergeCell ref="AM7:AP7"/>
    <mergeCell ref="DY4:EA4"/>
    <mergeCell ref="EB4:EC4"/>
    <mergeCell ref="ED4:EE4"/>
    <mergeCell ref="EF4:EG4"/>
    <mergeCell ref="EI4:EJ4"/>
    <mergeCell ref="EL4:EM4"/>
    <mergeCell ref="CT3:CT4"/>
    <mergeCell ref="CU3:CV3"/>
    <mergeCell ref="CX3:CX4"/>
    <mergeCell ref="CY3:CZ3"/>
    <mergeCell ref="DB3:DB4"/>
    <mergeCell ref="DC3:DD3"/>
    <mergeCell ref="DC4:DD4"/>
    <mergeCell ref="BY3:CA3"/>
    <mergeCell ref="CB3:CB4"/>
    <mergeCell ref="CD3:CD4"/>
    <mergeCell ref="CF3:CF4"/>
    <mergeCell ref="EP3:EV3"/>
    <mergeCell ref="E4:H4"/>
    <mergeCell ref="I4:J4"/>
    <mergeCell ref="M4:P4"/>
    <mergeCell ref="Q4:R4"/>
    <mergeCell ref="U4:X4"/>
    <mergeCell ref="Y4:Z4"/>
    <mergeCell ref="AC4:AF4"/>
    <mergeCell ref="DN3:DO3"/>
    <mergeCell ref="DP3:DP4"/>
    <mergeCell ref="DQ3:EG3"/>
    <mergeCell ref="EH3:EH4"/>
    <mergeCell ref="EI3:EN3"/>
    <mergeCell ref="EO3:EO4"/>
    <mergeCell ref="DQ4:DR4"/>
    <mergeCell ref="DS4:DT4"/>
    <mergeCell ref="DU4:DV4"/>
    <mergeCell ref="DW4:DX4"/>
    <mergeCell ref="DE3:DE4"/>
    <mergeCell ref="DF3:DI3"/>
    <mergeCell ref="DJ3:DJ4"/>
    <mergeCell ref="DK3:DK4"/>
    <mergeCell ref="DL3:DL4"/>
    <mergeCell ref="DM3:DM4"/>
    <mergeCell ref="BH3:BH4"/>
    <mergeCell ref="AS4:AV4"/>
    <mergeCell ref="AW4:AX4"/>
    <mergeCell ref="BB4:BE4"/>
    <mergeCell ref="BF4:BG4"/>
    <mergeCell ref="CG3:CR3"/>
    <mergeCell ref="CS3:CS4"/>
    <mergeCell ref="CG4:CG5"/>
    <mergeCell ref="BI3:BI4"/>
    <mergeCell ref="BJ3:BP3"/>
    <mergeCell ref="BQ3:BQ4"/>
    <mergeCell ref="BR3:BU3"/>
    <mergeCell ref="BV3:BV4"/>
    <mergeCell ref="BX3:BX4"/>
    <mergeCell ref="BK4:BN4"/>
    <mergeCell ref="BO4:BP4"/>
    <mergeCell ref="BR4:BS4"/>
    <mergeCell ref="BT4:BU4"/>
    <mergeCell ref="AJ3:AP3"/>
    <mergeCell ref="AG4:AH4"/>
    <mergeCell ref="AK4:AN4"/>
    <mergeCell ref="AO4:AP4"/>
    <mergeCell ref="AQ3:AQ4"/>
    <mergeCell ref="AR3:AX3"/>
    <mergeCell ref="AY3:AY4"/>
    <mergeCell ref="AZ3:AZ4"/>
    <mergeCell ref="BA3:BG3"/>
    <mergeCell ref="C3:C4"/>
    <mergeCell ref="D3:J3"/>
    <mergeCell ref="K3:K4"/>
    <mergeCell ref="L3:R3"/>
    <mergeCell ref="S3:S4"/>
    <mergeCell ref="T3:Z3"/>
    <mergeCell ref="AA3:AA4"/>
    <mergeCell ref="AB3:AH3"/>
    <mergeCell ref="AI3:AI4"/>
  </mergeCells>
  <pageMargins left="0.7" right="0.7" top="0.75" bottom="0.75" header="0.3" footer="0.3"/>
  <pageSetup paperSize="9" scale="13" fitToWidth="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L11"/>
  <sheetViews>
    <sheetView view="pageBreakPreview" zoomScaleNormal="100" zoomScaleSheetLayoutView="100" workbookViewId="0">
      <selection activeCell="AS6" sqref="AS6"/>
    </sheetView>
  </sheetViews>
  <sheetFormatPr defaultRowHeight="15" x14ac:dyDescent="0.25"/>
  <cols>
    <col min="1" max="1" width="5.5703125" style="68" customWidth="1"/>
    <col min="2" max="3" width="21.42578125" customWidth="1"/>
    <col min="4" max="4" width="26.140625" customWidth="1"/>
    <col min="5" max="5" width="3.28515625" customWidth="1"/>
    <col min="6" max="6" width="5" customWidth="1"/>
    <col min="7" max="7" width="5.140625" customWidth="1"/>
    <col min="8" max="8" width="10.42578125" customWidth="1"/>
    <col min="9" max="9" width="8" customWidth="1"/>
    <col min="10" max="10" width="5.140625" customWidth="1"/>
    <col min="11" max="11" width="7.140625" customWidth="1"/>
    <col min="12" max="12" width="10.140625" customWidth="1"/>
    <col min="13" max="13" width="8.5703125" customWidth="1"/>
    <col min="14" max="14" width="8.28515625" customWidth="1"/>
    <col min="15" max="15" width="5.5703125" customWidth="1"/>
    <col min="16" max="16" width="6.140625" customWidth="1"/>
    <col min="17" max="17" width="5.85546875" customWidth="1"/>
    <col min="18" max="18" width="13.28515625" customWidth="1"/>
    <col min="19" max="19" width="6.42578125" customWidth="1"/>
    <col min="20" max="20" width="7" customWidth="1"/>
    <col min="21" max="21" width="5.85546875" customWidth="1"/>
    <col min="22" max="22" width="10.85546875" customWidth="1"/>
    <col min="23" max="23" width="12.140625" customWidth="1"/>
    <col min="24" max="24" width="2.85546875" customWidth="1"/>
    <col min="25" max="25" width="5.140625" customWidth="1"/>
    <col min="26" max="26" width="5" customWidth="1"/>
    <col min="27" max="27" width="5.140625" customWidth="1"/>
    <col min="28" max="28" width="10.7109375" customWidth="1"/>
    <col min="29" max="29" width="6.5703125" customWidth="1"/>
    <col min="30" max="30" width="5" customWidth="1"/>
    <col min="31" max="31" width="6.28515625" customWidth="1"/>
    <col min="32" max="32" width="9.85546875" customWidth="1"/>
    <col min="33" max="33" width="8.42578125" customWidth="1"/>
    <col min="34" max="34" width="8.28515625" customWidth="1"/>
    <col min="35" max="35" width="6.140625" customWidth="1"/>
    <col min="36" max="36" width="5.7109375" customWidth="1"/>
    <col min="37" max="37" width="6.42578125" customWidth="1"/>
    <col min="38" max="38" width="13.5703125" customWidth="1"/>
    <col min="39" max="39" width="6.42578125" customWidth="1"/>
    <col min="40" max="40" width="6.5703125" customWidth="1"/>
    <col min="41" max="41" width="5.85546875" customWidth="1"/>
    <col min="42" max="42" width="12.7109375" customWidth="1"/>
    <col min="43" max="43" width="24.5703125" customWidth="1"/>
    <col min="44" max="44" width="3.140625" customWidth="1"/>
    <col min="45" max="45" width="15.28515625" customWidth="1"/>
    <col min="46" max="46" width="3.28515625" customWidth="1"/>
    <col min="47" max="47" width="6.140625" customWidth="1"/>
    <col min="48" max="48" width="9.7109375" customWidth="1"/>
    <col min="49" max="49" width="19" customWidth="1"/>
    <col min="50" max="50" width="3.42578125" customWidth="1"/>
    <col min="51" max="51" width="13.5703125" customWidth="1"/>
    <col min="52" max="52" width="11.7109375" customWidth="1"/>
    <col min="53" max="53" width="3.5703125" customWidth="1"/>
    <col min="54" max="54" width="6.42578125" customWidth="1"/>
    <col min="55" max="55" width="7.140625" customWidth="1"/>
    <col min="56" max="56" width="3.7109375" customWidth="1"/>
    <col min="57" max="57" width="4.7109375" customWidth="1"/>
    <col min="58" max="59" width="5" customWidth="1"/>
    <col min="60" max="60" width="5.140625" customWidth="1"/>
    <col min="61" max="61" width="3.28515625" customWidth="1"/>
    <col min="62" max="62" width="6.28515625" customWidth="1"/>
    <col min="63" max="63" width="0" hidden="1" customWidth="1"/>
    <col min="64" max="64" width="3.85546875" hidden="1" customWidth="1"/>
    <col min="65" max="65" width="6.85546875" hidden="1" customWidth="1"/>
    <col min="66" max="66" width="3.42578125" hidden="1" customWidth="1"/>
    <col min="67" max="67" width="6.85546875" hidden="1" customWidth="1"/>
    <col min="68" max="68" width="6.7109375" hidden="1" customWidth="1"/>
    <col min="69" max="72" width="7" hidden="1" customWidth="1"/>
    <col min="73" max="73" width="6.85546875" hidden="1" customWidth="1"/>
    <col min="74" max="74" width="7.140625" hidden="1" customWidth="1"/>
    <col min="75" max="75" width="7" hidden="1" customWidth="1"/>
    <col min="76" max="76" width="8.42578125" hidden="1" customWidth="1"/>
    <col min="78" max="78" width="3.42578125" customWidth="1"/>
    <col min="79" max="79" width="13.140625" customWidth="1"/>
    <col min="80" max="80" width="3.85546875" customWidth="1"/>
    <col min="81" max="81" width="6.7109375" customWidth="1"/>
    <col min="82" max="82" width="7" customWidth="1"/>
    <col min="83" max="86" width="7.140625" customWidth="1"/>
    <col min="87" max="88" width="7.28515625" customWidth="1"/>
    <col min="89" max="89" width="8.42578125" customWidth="1"/>
    <col min="90" max="90" width="17" customWidth="1"/>
  </cols>
  <sheetData>
    <row r="2" spans="1:90" s="113" customFormat="1" ht="15" customHeight="1" x14ac:dyDescent="0.2">
      <c r="A2" s="112"/>
      <c r="C2" s="56" t="s">
        <v>330</v>
      </c>
      <c r="D2" s="57" t="s">
        <v>331</v>
      </c>
      <c r="E2" s="208" t="s">
        <v>39</v>
      </c>
      <c r="F2" s="56" t="s">
        <v>332</v>
      </c>
      <c r="G2" s="56" t="s">
        <v>333</v>
      </c>
      <c r="H2" s="56" t="s">
        <v>334</v>
      </c>
      <c r="I2" s="56" t="s">
        <v>335</v>
      </c>
      <c r="J2" s="56" t="s">
        <v>336</v>
      </c>
      <c r="K2" s="56" t="s">
        <v>337</v>
      </c>
      <c r="L2" s="56" t="s">
        <v>338</v>
      </c>
      <c r="M2" s="56" t="s">
        <v>339</v>
      </c>
      <c r="N2" s="56" t="s">
        <v>340</v>
      </c>
      <c r="O2" s="56" t="s">
        <v>341</v>
      </c>
      <c r="P2" s="56" t="s">
        <v>342</v>
      </c>
      <c r="Q2" s="56" t="s">
        <v>343</v>
      </c>
      <c r="R2" s="56" t="s">
        <v>344</v>
      </c>
      <c r="S2" s="56" t="s">
        <v>345</v>
      </c>
      <c r="T2" s="56" t="s">
        <v>346</v>
      </c>
      <c r="U2" s="56" t="s">
        <v>347</v>
      </c>
      <c r="V2" s="57" t="s">
        <v>348</v>
      </c>
      <c r="W2" s="57" t="s">
        <v>349</v>
      </c>
      <c r="X2" s="208" t="s">
        <v>350</v>
      </c>
      <c r="Y2" s="57" t="s">
        <v>351</v>
      </c>
      <c r="Z2" s="56" t="s">
        <v>352</v>
      </c>
      <c r="AA2" s="56" t="s">
        <v>353</v>
      </c>
      <c r="AB2" s="56" t="s">
        <v>354</v>
      </c>
      <c r="AC2" s="56" t="s">
        <v>355</v>
      </c>
      <c r="AD2" s="56" t="s">
        <v>356</v>
      </c>
      <c r="AE2" s="56" t="s">
        <v>357</v>
      </c>
      <c r="AF2" s="56" t="s">
        <v>358</v>
      </c>
      <c r="AG2" s="56" t="s">
        <v>359</v>
      </c>
      <c r="AH2" s="56" t="s">
        <v>360</v>
      </c>
      <c r="AI2" s="56" t="s">
        <v>361</v>
      </c>
      <c r="AJ2" s="56" t="s">
        <v>362</v>
      </c>
      <c r="AK2" s="56" t="s">
        <v>363</v>
      </c>
      <c r="AL2" s="56" t="s">
        <v>364</v>
      </c>
      <c r="AM2" s="56" t="s">
        <v>365</v>
      </c>
      <c r="AN2" s="56" t="s">
        <v>366</v>
      </c>
      <c r="AO2" s="56" t="s">
        <v>367</v>
      </c>
      <c r="AP2" s="56" t="s">
        <v>368</v>
      </c>
      <c r="AQ2" s="56" t="s">
        <v>369</v>
      </c>
      <c r="AR2" s="208" t="s">
        <v>350</v>
      </c>
      <c r="AS2" s="56" t="s">
        <v>370</v>
      </c>
      <c r="AT2" s="208" t="s">
        <v>5</v>
      </c>
      <c r="AU2" s="57" t="s">
        <v>371</v>
      </c>
      <c r="AV2" s="56" t="s">
        <v>372</v>
      </c>
      <c r="AW2" s="56" t="s">
        <v>373</v>
      </c>
      <c r="AX2" s="208" t="s">
        <v>39</v>
      </c>
      <c r="AY2" s="56" t="s">
        <v>374</v>
      </c>
      <c r="AZ2" s="56" t="s">
        <v>375</v>
      </c>
      <c r="BA2" s="208" t="s">
        <v>5</v>
      </c>
      <c r="BB2" s="56" t="s">
        <v>376</v>
      </c>
      <c r="BC2" s="56" t="s">
        <v>377</v>
      </c>
      <c r="BD2" s="208" t="s">
        <v>39</v>
      </c>
      <c r="BE2" s="56" t="s">
        <v>378</v>
      </c>
      <c r="BF2" s="56" t="s">
        <v>379</v>
      </c>
      <c r="BG2" s="56" t="s">
        <v>380</v>
      </c>
      <c r="BH2" s="56" t="s">
        <v>381</v>
      </c>
      <c r="BI2" s="208" t="s">
        <v>5</v>
      </c>
      <c r="BJ2" s="56" t="s">
        <v>382</v>
      </c>
      <c r="BK2" s="56" t="s">
        <v>383</v>
      </c>
      <c r="BL2" s="57"/>
      <c r="BM2" s="57" t="s">
        <v>384</v>
      </c>
      <c r="BN2" s="208" t="s">
        <v>385</v>
      </c>
      <c r="BO2" s="56" t="s">
        <v>386</v>
      </c>
      <c r="BP2" s="56" t="s">
        <v>387</v>
      </c>
      <c r="BQ2" s="56" t="s">
        <v>388</v>
      </c>
      <c r="BR2" s="56" t="s">
        <v>389</v>
      </c>
      <c r="BS2" s="56" t="s">
        <v>390</v>
      </c>
      <c r="BT2" s="56" t="s">
        <v>391</v>
      </c>
      <c r="BU2" s="56" t="s">
        <v>392</v>
      </c>
      <c r="BV2" s="56" t="s">
        <v>393</v>
      </c>
      <c r="BW2" s="56" t="s">
        <v>394</v>
      </c>
      <c r="BX2" s="56" t="s">
        <v>395</v>
      </c>
      <c r="BY2" s="56" t="s">
        <v>396</v>
      </c>
      <c r="BZ2" s="208" t="s">
        <v>5</v>
      </c>
      <c r="CA2" s="57" t="s">
        <v>397</v>
      </c>
      <c r="CB2" s="208" t="s">
        <v>385</v>
      </c>
      <c r="CC2" s="56" t="s">
        <v>398</v>
      </c>
      <c r="CD2" s="56" t="s">
        <v>399</v>
      </c>
      <c r="CE2" s="56" t="s">
        <v>400</v>
      </c>
      <c r="CF2" s="56" t="s">
        <v>401</v>
      </c>
      <c r="CG2" s="56" t="s">
        <v>402</v>
      </c>
      <c r="CH2" s="56" t="s">
        <v>403</v>
      </c>
      <c r="CI2" s="56" t="s">
        <v>404</v>
      </c>
      <c r="CJ2" s="56" t="s">
        <v>405</v>
      </c>
      <c r="CK2" s="56" t="s">
        <v>406</v>
      </c>
      <c r="CL2" s="56" t="s">
        <v>632</v>
      </c>
    </row>
    <row r="3" spans="1:90" s="113" customFormat="1" ht="409.5" x14ac:dyDescent="0.2">
      <c r="A3" s="59" t="s">
        <v>158</v>
      </c>
      <c r="B3" s="60" t="s">
        <v>159</v>
      </c>
      <c r="C3" s="61" t="s">
        <v>625</v>
      </c>
      <c r="D3" s="62" t="s">
        <v>626</v>
      </c>
      <c r="E3" s="209"/>
      <c r="F3" s="61" t="s">
        <v>407</v>
      </c>
      <c r="G3" s="61" t="s">
        <v>408</v>
      </c>
      <c r="H3" s="61" t="s">
        <v>409</v>
      </c>
      <c r="I3" s="61" t="s">
        <v>410</v>
      </c>
      <c r="J3" s="61" t="s">
        <v>411</v>
      </c>
      <c r="K3" s="61" t="s">
        <v>412</v>
      </c>
      <c r="L3" s="61" t="s">
        <v>413</v>
      </c>
      <c r="M3" s="61" t="s">
        <v>414</v>
      </c>
      <c r="N3" s="61" t="s">
        <v>415</v>
      </c>
      <c r="O3" s="61" t="s">
        <v>416</v>
      </c>
      <c r="P3" s="61" t="s">
        <v>417</v>
      </c>
      <c r="Q3" s="61" t="s">
        <v>418</v>
      </c>
      <c r="R3" s="61" t="s">
        <v>419</v>
      </c>
      <c r="S3" s="61" t="s">
        <v>420</v>
      </c>
      <c r="T3" s="61" t="s">
        <v>421</v>
      </c>
      <c r="U3" s="61" t="s">
        <v>422</v>
      </c>
      <c r="V3" s="62" t="s">
        <v>423</v>
      </c>
      <c r="W3" s="62" t="s">
        <v>624</v>
      </c>
      <c r="X3" s="209"/>
      <c r="Y3" s="62" t="s">
        <v>40</v>
      </c>
      <c r="Z3" s="61" t="s">
        <v>407</v>
      </c>
      <c r="AA3" s="61" t="s">
        <v>408</v>
      </c>
      <c r="AB3" s="61" t="s">
        <v>409</v>
      </c>
      <c r="AC3" s="61" t="s">
        <v>410</v>
      </c>
      <c r="AD3" s="61" t="s">
        <v>411</v>
      </c>
      <c r="AE3" s="61" t="s">
        <v>412</v>
      </c>
      <c r="AF3" s="61" t="s">
        <v>413</v>
      </c>
      <c r="AG3" s="61" t="s">
        <v>424</v>
      </c>
      <c r="AH3" s="61" t="s">
        <v>415</v>
      </c>
      <c r="AI3" s="61" t="s">
        <v>417</v>
      </c>
      <c r="AJ3" s="61" t="s">
        <v>416</v>
      </c>
      <c r="AK3" s="61" t="s">
        <v>418</v>
      </c>
      <c r="AL3" s="61" t="s">
        <v>419</v>
      </c>
      <c r="AM3" s="61" t="s">
        <v>420</v>
      </c>
      <c r="AN3" s="61" t="s">
        <v>421</v>
      </c>
      <c r="AO3" s="61" t="s">
        <v>422</v>
      </c>
      <c r="AP3" s="61" t="s">
        <v>638</v>
      </c>
      <c r="AQ3" s="61" t="s">
        <v>639</v>
      </c>
      <c r="AR3" s="209"/>
      <c r="AS3" s="61" t="s">
        <v>627</v>
      </c>
      <c r="AT3" s="209"/>
      <c r="AU3" s="62" t="s">
        <v>43</v>
      </c>
      <c r="AV3" s="61" t="s">
        <v>640</v>
      </c>
      <c r="AW3" s="61" t="s">
        <v>641</v>
      </c>
      <c r="AX3" s="209"/>
      <c r="AY3" s="62" t="s">
        <v>622</v>
      </c>
      <c r="AZ3" s="61" t="s">
        <v>623</v>
      </c>
      <c r="BA3" s="209"/>
      <c r="BB3" s="62" t="s">
        <v>425</v>
      </c>
      <c r="BC3" s="62" t="s">
        <v>426</v>
      </c>
      <c r="BD3" s="209"/>
      <c r="BE3" s="61" t="s">
        <v>48</v>
      </c>
      <c r="BF3" s="61" t="s">
        <v>49</v>
      </c>
      <c r="BG3" s="61" t="s">
        <v>50</v>
      </c>
      <c r="BH3" s="61" t="s">
        <v>441</v>
      </c>
      <c r="BI3" s="209"/>
      <c r="BJ3" s="61" t="s">
        <v>68</v>
      </c>
      <c r="BK3" s="61" t="s">
        <v>427</v>
      </c>
      <c r="BL3" s="62" t="s">
        <v>5</v>
      </c>
      <c r="BM3" s="62" t="s">
        <v>428</v>
      </c>
      <c r="BN3" s="209"/>
      <c r="BO3" s="61" t="s">
        <v>429</v>
      </c>
      <c r="BP3" s="61" t="s">
        <v>430</v>
      </c>
      <c r="BQ3" s="61" t="s">
        <v>431</v>
      </c>
      <c r="BR3" s="61" t="s">
        <v>432</v>
      </c>
      <c r="BS3" s="61" t="s">
        <v>433</v>
      </c>
      <c r="BT3" s="61" t="s">
        <v>434</v>
      </c>
      <c r="BU3" s="61" t="s">
        <v>435</v>
      </c>
      <c r="BV3" s="61" t="s">
        <v>436</v>
      </c>
      <c r="BW3" s="61" t="s">
        <v>437</v>
      </c>
      <c r="BX3" s="61" t="s">
        <v>438</v>
      </c>
      <c r="BY3" s="61" t="s">
        <v>439</v>
      </c>
      <c r="BZ3" s="209"/>
      <c r="CA3" s="62" t="s">
        <v>57</v>
      </c>
      <c r="CB3" s="209"/>
      <c r="CC3" s="61" t="s">
        <v>429</v>
      </c>
      <c r="CD3" s="61" t="s">
        <v>430</v>
      </c>
      <c r="CE3" s="61" t="s">
        <v>431</v>
      </c>
      <c r="CF3" s="61" t="s">
        <v>432</v>
      </c>
      <c r="CG3" s="61" t="s">
        <v>433</v>
      </c>
      <c r="CH3" s="61" t="s">
        <v>434</v>
      </c>
      <c r="CI3" s="61" t="s">
        <v>435</v>
      </c>
      <c r="CJ3" s="61" t="s">
        <v>440</v>
      </c>
      <c r="CK3" s="61" t="s">
        <v>631</v>
      </c>
      <c r="CL3" s="61" t="s">
        <v>630</v>
      </c>
    </row>
    <row r="4" spans="1:90" s="118" customFormat="1" ht="12.75" x14ac:dyDescent="0.2">
      <c r="A4" s="114"/>
      <c r="B4" s="115" t="s">
        <v>643</v>
      </c>
      <c r="C4" s="64">
        <v>51</v>
      </c>
      <c r="D4" s="65">
        <f>SUM(F4:U4)</f>
        <v>58</v>
      </c>
      <c r="E4" s="65"/>
      <c r="F4" s="64">
        <v>33</v>
      </c>
      <c r="G4" s="64">
        <v>0</v>
      </c>
      <c r="H4" s="64">
        <v>7</v>
      </c>
      <c r="I4" s="64">
        <v>2</v>
      </c>
      <c r="J4" s="64">
        <v>2</v>
      </c>
      <c r="K4" s="64">
        <v>3</v>
      </c>
      <c r="L4" s="64">
        <v>2</v>
      </c>
      <c r="M4" s="64">
        <v>6</v>
      </c>
      <c r="N4" s="64">
        <v>0</v>
      </c>
      <c r="O4" s="64">
        <v>0</v>
      </c>
      <c r="P4" s="64">
        <v>0</v>
      </c>
      <c r="Q4" s="64">
        <v>0</v>
      </c>
      <c r="R4" s="64">
        <v>0</v>
      </c>
      <c r="S4" s="64">
        <v>0</v>
      </c>
      <c r="T4" s="64">
        <v>1</v>
      </c>
      <c r="U4" s="64">
        <v>2</v>
      </c>
      <c r="V4" s="65">
        <f>'2_Заполн'!BQ6</f>
        <v>7</v>
      </c>
      <c r="W4" s="65">
        <f>SUM(Z4:AO4)</f>
        <v>40</v>
      </c>
      <c r="X4" s="65"/>
      <c r="Y4" s="65">
        <f>'2_Заполн'!AR6+'2_Заполн'!AV6+'2_Заполн'!BA6+'2_Заполн'!BE6</f>
        <v>38</v>
      </c>
      <c r="Z4" s="64">
        <v>27</v>
      </c>
      <c r="AA4" s="64">
        <v>0</v>
      </c>
      <c r="AB4" s="64">
        <v>0</v>
      </c>
      <c r="AC4" s="64">
        <v>2</v>
      </c>
      <c r="AD4" s="64">
        <v>2</v>
      </c>
      <c r="AE4" s="64">
        <v>2</v>
      </c>
      <c r="AF4" s="64">
        <v>0</v>
      </c>
      <c r="AG4" s="64">
        <v>1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6</v>
      </c>
      <c r="AP4" s="64">
        <v>41</v>
      </c>
      <c r="AQ4" s="64">
        <v>47</v>
      </c>
      <c r="AR4" s="65"/>
      <c r="AS4" s="64">
        <v>29</v>
      </c>
      <c r="AT4" s="65"/>
      <c r="AU4" s="65">
        <f>'2_Заполн'!AR6+'2_Заполн'!AV6</f>
        <v>26</v>
      </c>
      <c r="AV4" s="64">
        <v>18</v>
      </c>
      <c r="AW4" s="64">
        <v>33</v>
      </c>
      <c r="AX4" s="65"/>
      <c r="AY4" s="65">
        <f>'2_Заполн'!U6</f>
        <v>9</v>
      </c>
      <c r="AZ4" s="64">
        <v>12</v>
      </c>
      <c r="BA4" s="65"/>
      <c r="BB4" s="65">
        <f>'2_Заполн'!AS6</f>
        <v>11</v>
      </c>
      <c r="BC4" s="65">
        <f>SUM(BE4:BG4)</f>
        <v>0</v>
      </c>
      <c r="BD4" s="65"/>
      <c r="BE4" s="64">
        <v>0</v>
      </c>
      <c r="BF4" s="64">
        <v>0</v>
      </c>
      <c r="BG4" s="64">
        <v>0</v>
      </c>
      <c r="BH4" s="64">
        <v>0</v>
      </c>
      <c r="BI4" s="65"/>
      <c r="BJ4" s="64">
        <v>0</v>
      </c>
      <c r="BK4" s="64"/>
      <c r="BL4" s="65"/>
      <c r="BM4" s="65">
        <f>SUM(BO4:BX4)</f>
        <v>0</v>
      </c>
      <c r="BN4" s="65"/>
      <c r="BO4" s="64"/>
      <c r="BP4" s="116"/>
      <c r="BQ4" s="64"/>
      <c r="BR4" s="64"/>
      <c r="BS4" s="64"/>
      <c r="BT4" s="64"/>
      <c r="BU4" s="64"/>
      <c r="BV4" s="64"/>
      <c r="BW4" s="64"/>
      <c r="BX4" s="64"/>
      <c r="BY4" s="117">
        <v>0</v>
      </c>
      <c r="BZ4" s="65"/>
      <c r="CA4" s="65">
        <f>SUM(CC4:CL4)</f>
        <v>51</v>
      </c>
      <c r="CB4" s="65"/>
      <c r="CC4" s="64">
        <v>12</v>
      </c>
      <c r="CD4" s="64">
        <v>16</v>
      </c>
      <c r="CE4" s="64">
        <v>6</v>
      </c>
      <c r="CF4" s="64">
        <v>5</v>
      </c>
      <c r="CG4" s="64">
        <v>2</v>
      </c>
      <c r="CH4" s="64">
        <v>1</v>
      </c>
      <c r="CI4" s="64">
        <v>7</v>
      </c>
      <c r="CJ4" s="64">
        <v>0</v>
      </c>
      <c r="CK4" s="64">
        <v>0</v>
      </c>
      <c r="CL4" s="64">
        <v>2</v>
      </c>
    </row>
    <row r="5" spans="1:90" ht="30" customHeight="1" x14ac:dyDescent="0.25">
      <c r="A5" s="55"/>
      <c r="B5" s="2"/>
      <c r="C5" s="140" t="s">
        <v>635</v>
      </c>
      <c r="D5" s="139" t="str">
        <f>IF(C4&lt;D4,"ДА","НЕТ")</f>
        <v>ДА</v>
      </c>
      <c r="W5" s="141" t="str">
        <f>IF(Y4&lt;W4,"ДА","НЕТ")</f>
        <v>ДА</v>
      </c>
      <c r="AP5" s="139" t="str">
        <f>IF(AP4&lt;=C4,"ДА","НЕТ")</f>
        <v>ДА</v>
      </c>
      <c r="AQ5" s="139" t="str">
        <f>IF(AQ4&lt;=D4,"ДА","НЕТ")</f>
        <v>ДА</v>
      </c>
      <c r="CC5" s="205" t="s">
        <v>628</v>
      </c>
      <c r="CD5" s="206"/>
      <c r="CE5" s="206"/>
      <c r="CF5" s="206"/>
      <c r="CG5" s="206"/>
      <c r="CH5" s="206"/>
      <c r="CI5" s="206"/>
      <c r="CJ5" s="206"/>
      <c r="CK5" s="207"/>
      <c r="CL5" s="46" t="s">
        <v>629</v>
      </c>
    </row>
    <row r="6" spans="1:90" x14ac:dyDescent="0.25">
      <c r="A6" s="55"/>
      <c r="B6" s="2"/>
      <c r="C6" s="138"/>
      <c r="D6" s="138"/>
      <c r="W6" t="s">
        <v>637</v>
      </c>
      <c r="AP6" t="s">
        <v>636</v>
      </c>
    </row>
    <row r="7" spans="1:90" x14ac:dyDescent="0.25">
      <c r="A7" s="55"/>
      <c r="B7" s="2"/>
    </row>
    <row r="8" spans="1:90" x14ac:dyDescent="0.25">
      <c r="A8" s="55"/>
      <c r="B8" s="2"/>
    </row>
    <row r="9" spans="1:90" x14ac:dyDescent="0.25">
      <c r="A9" s="55"/>
      <c r="B9" s="2"/>
    </row>
    <row r="10" spans="1:90" x14ac:dyDescent="0.25">
      <c r="A10" s="55"/>
      <c r="B10" s="2"/>
    </row>
    <row r="11" spans="1:90" x14ac:dyDescent="0.25">
      <c r="A11" s="55"/>
      <c r="B11" s="2"/>
    </row>
  </sheetData>
  <sheetProtection password="C6FF" sheet="1" objects="1" scenarios="1"/>
  <mergeCells count="12">
    <mergeCell ref="CC5:CK5"/>
    <mergeCell ref="BA2:BA3"/>
    <mergeCell ref="E2:E3"/>
    <mergeCell ref="X2:X3"/>
    <mergeCell ref="AR2:AR3"/>
    <mergeCell ref="AT2:AT3"/>
    <mergeCell ref="AX2:AX3"/>
    <mergeCell ref="BD2:BD3"/>
    <mergeCell ref="BI2:BI3"/>
    <mergeCell ref="BN2:BN3"/>
    <mergeCell ref="BZ2:BZ3"/>
    <mergeCell ref="CB2:CB3"/>
  </mergeCells>
  <pageMargins left="0.7" right="0.7" top="0.75" bottom="0.75" header="0.3" footer="0.3"/>
  <pageSetup paperSize="9" scale="14" fitToHeight="0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"/>
  <sheetViews>
    <sheetView view="pageBreakPreview" topLeftCell="F1" zoomScaleNormal="100" zoomScaleSheetLayoutView="100" workbookViewId="0">
      <selection activeCell="BW6" sqref="BW6"/>
    </sheetView>
  </sheetViews>
  <sheetFormatPr defaultRowHeight="15" x14ac:dyDescent="0.25"/>
  <cols>
    <col min="1" max="1" width="5.5703125" style="68" customWidth="1"/>
    <col min="2" max="2" width="21.42578125" customWidth="1"/>
    <col min="5" max="5" width="3" customWidth="1"/>
    <col min="7" max="7" width="3.5703125" customWidth="1"/>
    <col min="8" max="11" width="6" customWidth="1"/>
    <col min="12" max="13" width="6.140625" customWidth="1"/>
    <col min="14" max="16" width="6.42578125" customWidth="1"/>
    <col min="17" max="17" width="6.7109375" customWidth="1"/>
    <col min="18" max="18" width="7.140625" customWidth="1"/>
    <col min="19" max="19" width="6.85546875" customWidth="1"/>
    <col min="20" max="20" width="5.140625" customWidth="1"/>
    <col min="21" max="21" width="3.42578125" customWidth="1"/>
    <col min="22" max="22" width="6.140625" customWidth="1"/>
    <col min="23" max="24" width="6" customWidth="1"/>
    <col min="25" max="26" width="6.140625" customWidth="1"/>
    <col min="27" max="27" width="6" customWidth="1"/>
    <col min="28" max="29" width="6.140625" customWidth="1"/>
    <col min="30" max="30" width="6" customWidth="1"/>
    <col min="31" max="31" width="6.42578125" customWidth="1"/>
    <col min="32" max="32" width="7" customWidth="1"/>
    <col min="33" max="33" width="7.140625" customWidth="1"/>
    <col min="34" max="34" width="9.7109375" customWidth="1"/>
    <col min="35" max="35" width="6.85546875" customWidth="1"/>
    <col min="36" max="36" width="5.140625" customWidth="1"/>
    <col min="37" max="37" width="8.7109375" customWidth="1"/>
    <col min="38" max="38" width="8.140625" customWidth="1"/>
    <col min="39" max="39" width="2.7109375" customWidth="1"/>
    <col min="40" max="40" width="7.140625" customWidth="1"/>
    <col min="41" max="41" width="3.28515625" customWidth="1"/>
    <col min="42" max="42" width="6" customWidth="1"/>
    <col min="43" max="44" width="6.140625" customWidth="1"/>
    <col min="45" max="47" width="6.28515625" customWidth="1"/>
    <col min="48" max="48" width="5.140625" customWidth="1"/>
    <col min="49" max="49" width="2.85546875" customWidth="1"/>
    <col min="50" max="50" width="6" customWidth="1"/>
    <col min="51" max="51" width="6.28515625" customWidth="1"/>
    <col min="52" max="54" width="6.140625" customWidth="1"/>
    <col min="55" max="55" width="6.42578125" customWidth="1"/>
    <col min="56" max="56" width="10.42578125" customWidth="1"/>
    <col min="57" max="57" width="7.42578125" customWidth="1"/>
    <col min="58" max="58" width="5.140625" customWidth="1"/>
    <col min="59" max="59" width="7" customWidth="1"/>
    <col min="61" max="61" width="2.85546875" customWidth="1"/>
    <col min="62" max="62" width="6.140625" customWidth="1"/>
    <col min="63" max="63" width="7.42578125" customWidth="1"/>
    <col min="64" max="64" width="3" customWidth="1"/>
    <col min="65" max="65" width="5" customWidth="1"/>
    <col min="66" max="66" width="3.140625" customWidth="1"/>
    <col min="67" max="67" width="6.28515625" customWidth="1"/>
    <col min="68" max="68" width="7" customWidth="1"/>
    <col min="69" max="69" width="3.28515625" customWidth="1"/>
    <col min="70" max="70" width="6.28515625" customWidth="1"/>
    <col min="71" max="71" width="12.140625" customWidth="1"/>
    <col min="73" max="73" width="3.28515625" customWidth="1"/>
    <col min="74" max="74" width="6.7109375" customWidth="1"/>
    <col min="75" max="75" width="11.140625" customWidth="1"/>
  </cols>
  <sheetData>
    <row r="1" spans="1:75" s="2" customFormat="1" x14ac:dyDescent="0.25">
      <c r="A1" s="55"/>
    </row>
    <row r="2" spans="1:75" s="2" customFormat="1" ht="15" customHeight="1" x14ac:dyDescent="0.25">
      <c r="A2" s="55"/>
      <c r="C2" s="56" t="s">
        <v>96</v>
      </c>
      <c r="D2" s="56" t="s">
        <v>97</v>
      </c>
      <c r="E2" s="208" t="s">
        <v>39</v>
      </c>
      <c r="F2" s="56" t="s">
        <v>98</v>
      </c>
      <c r="G2" s="210" t="s">
        <v>5</v>
      </c>
      <c r="H2" s="56" t="s">
        <v>99</v>
      </c>
      <c r="I2" s="56" t="s">
        <v>100</v>
      </c>
      <c r="J2" s="56" t="s">
        <v>101</v>
      </c>
      <c r="K2" s="56" t="s">
        <v>102</v>
      </c>
      <c r="L2" s="56" t="s">
        <v>103</v>
      </c>
      <c r="M2" s="56" t="s">
        <v>104</v>
      </c>
      <c r="N2" s="56" t="s">
        <v>105</v>
      </c>
      <c r="O2" s="56" t="s">
        <v>106</v>
      </c>
      <c r="P2" s="56" t="s">
        <v>107</v>
      </c>
      <c r="Q2" s="56" t="s">
        <v>108</v>
      </c>
      <c r="R2" s="56" t="s">
        <v>109</v>
      </c>
      <c r="S2" s="56" t="s">
        <v>110</v>
      </c>
      <c r="T2" s="57" t="s">
        <v>111</v>
      </c>
      <c r="U2" s="210" t="s">
        <v>5</v>
      </c>
      <c r="V2" s="56" t="s">
        <v>112</v>
      </c>
      <c r="W2" s="56" t="s">
        <v>113</v>
      </c>
      <c r="X2" s="56" t="s">
        <v>114</v>
      </c>
      <c r="Y2" s="56" t="s">
        <v>115</v>
      </c>
      <c r="Z2" s="56" t="s">
        <v>116</v>
      </c>
      <c r="AA2" s="56" t="s">
        <v>117</v>
      </c>
      <c r="AB2" s="56" t="s">
        <v>118</v>
      </c>
      <c r="AC2" s="56" t="s">
        <v>119</v>
      </c>
      <c r="AD2" s="56" t="s">
        <v>120</v>
      </c>
      <c r="AE2" s="56" t="s">
        <v>121</v>
      </c>
      <c r="AF2" s="56" t="s">
        <v>122</v>
      </c>
      <c r="AG2" s="56" t="s">
        <v>123</v>
      </c>
      <c r="AH2" s="56" t="s">
        <v>124</v>
      </c>
      <c r="AI2" s="56" t="s">
        <v>125</v>
      </c>
      <c r="AJ2" s="56" t="s">
        <v>126</v>
      </c>
      <c r="AK2" s="56" t="s">
        <v>127</v>
      </c>
      <c r="AL2" s="56" t="s">
        <v>128</v>
      </c>
      <c r="AM2" s="208" t="s">
        <v>39</v>
      </c>
      <c r="AN2" s="56" t="s">
        <v>129</v>
      </c>
      <c r="AO2" s="210" t="s">
        <v>5</v>
      </c>
      <c r="AP2" s="56" t="s">
        <v>130</v>
      </c>
      <c r="AQ2" s="56" t="s">
        <v>131</v>
      </c>
      <c r="AR2" s="56" t="s">
        <v>132</v>
      </c>
      <c r="AS2" s="56" t="s">
        <v>133</v>
      </c>
      <c r="AT2" s="56" t="s">
        <v>134</v>
      </c>
      <c r="AU2" s="56" t="s">
        <v>135</v>
      </c>
      <c r="AV2" s="57" t="s">
        <v>136</v>
      </c>
      <c r="AW2" s="210" t="s">
        <v>5</v>
      </c>
      <c r="AX2" s="56" t="s">
        <v>137</v>
      </c>
      <c r="AY2" s="56" t="s">
        <v>138</v>
      </c>
      <c r="AZ2" s="56" t="s">
        <v>139</v>
      </c>
      <c r="BA2" s="56" t="s">
        <v>140</v>
      </c>
      <c r="BB2" s="56" t="s">
        <v>141</v>
      </c>
      <c r="BC2" s="56" t="s">
        <v>142</v>
      </c>
      <c r="BD2" s="56" t="s">
        <v>143</v>
      </c>
      <c r="BE2" s="56" t="s">
        <v>144</v>
      </c>
      <c r="BF2" s="56" t="s">
        <v>145</v>
      </c>
      <c r="BG2" s="56" t="s">
        <v>146</v>
      </c>
      <c r="BH2" s="56" t="s">
        <v>147</v>
      </c>
      <c r="BI2" s="208" t="s">
        <v>5</v>
      </c>
      <c r="BJ2" s="56" t="s">
        <v>148</v>
      </c>
      <c r="BK2" s="57" t="s">
        <v>149</v>
      </c>
      <c r="BL2" s="208" t="s">
        <v>39</v>
      </c>
      <c r="BM2" s="56" t="s">
        <v>150</v>
      </c>
      <c r="BN2" s="208" t="s">
        <v>39</v>
      </c>
      <c r="BO2" s="56" t="s">
        <v>151</v>
      </c>
      <c r="BP2" s="56" t="s">
        <v>152</v>
      </c>
      <c r="BQ2" s="208" t="s">
        <v>39</v>
      </c>
      <c r="BR2" s="56" t="s">
        <v>153</v>
      </c>
      <c r="BS2" s="57" t="s">
        <v>154</v>
      </c>
      <c r="BT2" s="56" t="s">
        <v>155</v>
      </c>
      <c r="BU2" s="208" t="s">
        <v>39</v>
      </c>
      <c r="BV2" s="56" t="s">
        <v>156</v>
      </c>
      <c r="BW2" s="58" t="s">
        <v>157</v>
      </c>
    </row>
    <row r="3" spans="1:75" s="2" customFormat="1" ht="409.5" x14ac:dyDescent="0.25">
      <c r="A3" s="59" t="s">
        <v>158</v>
      </c>
      <c r="B3" s="60" t="s">
        <v>159</v>
      </c>
      <c r="C3" s="62" t="s">
        <v>160</v>
      </c>
      <c r="D3" s="62" t="s">
        <v>161</v>
      </c>
      <c r="E3" s="209"/>
      <c r="F3" s="62" t="s">
        <v>162</v>
      </c>
      <c r="G3" s="211"/>
      <c r="H3" s="62" t="s">
        <v>163</v>
      </c>
      <c r="I3" s="62" t="s">
        <v>164</v>
      </c>
      <c r="J3" s="62" t="s">
        <v>165</v>
      </c>
      <c r="K3" s="62" t="s">
        <v>166</v>
      </c>
      <c r="L3" s="62" t="s">
        <v>167</v>
      </c>
      <c r="M3" s="62" t="s">
        <v>168</v>
      </c>
      <c r="N3" s="62" t="s">
        <v>169</v>
      </c>
      <c r="O3" s="62" t="s">
        <v>170</v>
      </c>
      <c r="P3" s="62" t="s">
        <v>171</v>
      </c>
      <c r="Q3" s="62" t="s">
        <v>172</v>
      </c>
      <c r="R3" s="62" t="s">
        <v>173</v>
      </c>
      <c r="S3" s="62" t="s">
        <v>195</v>
      </c>
      <c r="T3" s="62" t="s">
        <v>174</v>
      </c>
      <c r="U3" s="211"/>
      <c r="V3" s="61" t="s">
        <v>175</v>
      </c>
      <c r="W3" s="61" t="s">
        <v>164</v>
      </c>
      <c r="X3" s="61" t="s">
        <v>165</v>
      </c>
      <c r="Y3" s="61" t="s">
        <v>166</v>
      </c>
      <c r="Z3" s="61" t="s">
        <v>167</v>
      </c>
      <c r="AA3" s="61" t="s">
        <v>168</v>
      </c>
      <c r="AB3" s="61" t="s">
        <v>169</v>
      </c>
      <c r="AC3" s="61" t="s">
        <v>170</v>
      </c>
      <c r="AD3" s="61" t="s">
        <v>171</v>
      </c>
      <c r="AE3" s="61" t="s">
        <v>172</v>
      </c>
      <c r="AF3" s="61" t="s">
        <v>173</v>
      </c>
      <c r="AG3" s="61" t="s">
        <v>195</v>
      </c>
      <c r="AH3" s="61" t="s">
        <v>176</v>
      </c>
      <c r="AI3" s="61" t="s">
        <v>191</v>
      </c>
      <c r="AJ3" s="61" t="s">
        <v>177</v>
      </c>
      <c r="AK3" s="62" t="s">
        <v>178</v>
      </c>
      <c r="AL3" s="62" t="s">
        <v>179</v>
      </c>
      <c r="AM3" s="209"/>
      <c r="AN3" s="62" t="s">
        <v>162</v>
      </c>
      <c r="AO3" s="211"/>
      <c r="AP3" s="62" t="s">
        <v>180</v>
      </c>
      <c r="AQ3" s="62" t="s">
        <v>181</v>
      </c>
      <c r="AR3" s="62" t="s">
        <v>182</v>
      </c>
      <c r="AS3" s="62" t="s">
        <v>183</v>
      </c>
      <c r="AT3" s="62" t="s">
        <v>184</v>
      </c>
      <c r="AU3" s="62" t="s">
        <v>185</v>
      </c>
      <c r="AV3" s="62" t="s">
        <v>174</v>
      </c>
      <c r="AW3" s="211"/>
      <c r="AX3" s="61" t="s">
        <v>180</v>
      </c>
      <c r="AY3" s="61" t="s">
        <v>181</v>
      </c>
      <c r="AZ3" s="61" t="s">
        <v>182</v>
      </c>
      <c r="BA3" s="61" t="s">
        <v>183</v>
      </c>
      <c r="BB3" s="61" t="s">
        <v>184</v>
      </c>
      <c r="BC3" s="61" t="s">
        <v>186</v>
      </c>
      <c r="BD3" s="61" t="s">
        <v>62</v>
      </c>
      <c r="BE3" s="61" t="s">
        <v>85</v>
      </c>
      <c r="BF3" s="61" t="s">
        <v>177</v>
      </c>
      <c r="BG3" s="61" t="s">
        <v>187</v>
      </c>
      <c r="BH3" s="61" t="s">
        <v>188</v>
      </c>
      <c r="BI3" s="209"/>
      <c r="BJ3" s="61" t="s">
        <v>68</v>
      </c>
      <c r="BK3" s="62" t="s">
        <v>86</v>
      </c>
      <c r="BL3" s="209"/>
      <c r="BM3" s="62" t="s">
        <v>189</v>
      </c>
      <c r="BN3" s="209"/>
      <c r="BO3" s="61" t="s">
        <v>71</v>
      </c>
      <c r="BP3" s="62" t="s">
        <v>190</v>
      </c>
      <c r="BQ3" s="209"/>
      <c r="BR3" s="61" t="s">
        <v>71</v>
      </c>
      <c r="BS3" s="62" t="s">
        <v>193</v>
      </c>
      <c r="BT3" s="61" t="s">
        <v>194</v>
      </c>
      <c r="BU3" s="209"/>
      <c r="BV3" s="61" t="s">
        <v>75</v>
      </c>
      <c r="BW3" s="61" t="s">
        <v>76</v>
      </c>
    </row>
    <row r="4" spans="1:75" s="67" customFormat="1" x14ac:dyDescent="0.25">
      <c r="A4" s="63"/>
      <c r="B4" s="42" t="s">
        <v>643</v>
      </c>
      <c r="C4" s="65">
        <f>'1_Заполн'!AK10</f>
        <v>22</v>
      </c>
      <c r="D4" s="65">
        <f>F4+T4+AH4+AI4+AJ4</f>
        <v>23</v>
      </c>
      <c r="E4" s="65"/>
      <c r="F4" s="65">
        <f>SUM(H4:S4)</f>
        <v>22</v>
      </c>
      <c r="G4" s="65"/>
      <c r="H4" s="65">
        <f>'1_Заполн'!BK10</f>
        <v>0</v>
      </c>
      <c r="I4" s="65">
        <f>'1_Заполн'!BL10</f>
        <v>1</v>
      </c>
      <c r="J4" s="65">
        <f>'1_Заполн'!BN10</f>
        <v>0</v>
      </c>
      <c r="K4" s="65">
        <f>'1_Заполн'!BQ10</f>
        <v>1</v>
      </c>
      <c r="L4" s="65">
        <f>'1_Заполн'!BR10</f>
        <v>0</v>
      </c>
      <c r="M4" s="65">
        <f>'1_Заполн'!BS10</f>
        <v>0</v>
      </c>
      <c r="N4" s="65">
        <f>'1_Заполн'!BU10</f>
        <v>12</v>
      </c>
      <c r="O4" s="65">
        <f>'1_Заполн'!BV10</f>
        <v>4</v>
      </c>
      <c r="P4" s="65">
        <f>'1_Заполн'!BW10</f>
        <v>0</v>
      </c>
      <c r="Q4" s="65">
        <f>'1_Заполн'!BX10</f>
        <v>0</v>
      </c>
      <c r="R4" s="65">
        <f>'1_Заполн'!BY10</f>
        <v>0</v>
      </c>
      <c r="S4" s="65">
        <f>'1_Заполн'!BJ10+'1_Заполн'!BM10+'1_Заполн'!BO10+'1_Заполн'!BT10+'1_Заполн'!BZ10+'1_Заполн'!CA10</f>
        <v>4</v>
      </c>
      <c r="T4" s="65">
        <f>SUM(V4:AG4)</f>
        <v>1</v>
      </c>
      <c r="U4" s="65"/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1</v>
      </c>
      <c r="AH4" s="64">
        <v>0</v>
      </c>
      <c r="AI4" s="64">
        <v>0</v>
      </c>
      <c r="AJ4" s="64">
        <v>0</v>
      </c>
      <c r="AK4" s="65">
        <f>'1_Заполн'!AL10+'1_Заполн'!AM10+'1_Заполн'!AN10</f>
        <v>64</v>
      </c>
      <c r="AL4" s="65">
        <f>AN4+AV4+BD4+BE4+BF4</f>
        <v>65</v>
      </c>
      <c r="AM4" s="65"/>
      <c r="AN4" s="65">
        <f>SUM(AP4:AU4)</f>
        <v>64</v>
      </c>
      <c r="AO4" s="65"/>
      <c r="AP4" s="65">
        <f>'1_Заполн'!CP10</f>
        <v>54</v>
      </c>
      <c r="AQ4" s="65">
        <f>'1_Заполн'!CS10</f>
        <v>0</v>
      </c>
      <c r="AR4" s="65">
        <f>'1_Заполн'!CL10</f>
        <v>0</v>
      </c>
      <c r="AS4" s="65">
        <f>'1_Заполн'!CO10</f>
        <v>0</v>
      </c>
      <c r="AT4" s="65">
        <f>'1_Заполн'!CT10</f>
        <v>5</v>
      </c>
      <c r="AU4" s="65">
        <f>'1_Заполн'!CR10</f>
        <v>5</v>
      </c>
      <c r="AV4" s="65">
        <f>SUM(AX4:BC4)</f>
        <v>1</v>
      </c>
      <c r="AW4" s="65"/>
      <c r="AX4" s="64">
        <v>1</v>
      </c>
      <c r="AY4" s="64">
        <v>0</v>
      </c>
      <c r="AZ4" s="64">
        <v>0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0</v>
      </c>
      <c r="BG4" s="64">
        <v>0</v>
      </c>
      <c r="BH4" s="64">
        <v>0</v>
      </c>
      <c r="BI4" s="65"/>
      <c r="BJ4" s="64">
        <v>0</v>
      </c>
      <c r="BK4" s="65">
        <f>BM4+BP4</f>
        <v>55</v>
      </c>
      <c r="BL4" s="65"/>
      <c r="BM4" s="65">
        <f>'1_Заполн'!CJ10</f>
        <v>19</v>
      </c>
      <c r="BN4" s="65"/>
      <c r="BO4" s="64">
        <v>13</v>
      </c>
      <c r="BP4" s="65">
        <f>'1_Заполн'!CV10+'1_Заполн'!CW10</f>
        <v>36</v>
      </c>
      <c r="BQ4" s="65"/>
      <c r="BR4" s="64">
        <v>30</v>
      </c>
      <c r="BS4" s="65">
        <f>'1_Заполн'!I10</f>
        <v>6</v>
      </c>
      <c r="BT4" s="64">
        <v>4</v>
      </c>
      <c r="BU4" s="65"/>
      <c r="BV4" s="64">
        <v>4</v>
      </c>
      <c r="BW4" s="66">
        <v>0</v>
      </c>
    </row>
    <row r="5" spans="1:75" s="2" customFormat="1" x14ac:dyDescent="0.25">
      <c r="A5" s="55"/>
    </row>
    <row r="6" spans="1:75" s="2" customFormat="1" x14ac:dyDescent="0.25">
      <c r="A6" s="55"/>
    </row>
    <row r="7" spans="1:75" s="2" customFormat="1" x14ac:dyDescent="0.25">
      <c r="A7" s="55"/>
    </row>
    <row r="8" spans="1:75" s="2" customFormat="1" x14ac:dyDescent="0.25">
      <c r="A8" s="55"/>
    </row>
    <row r="9" spans="1:75" s="2" customFormat="1" x14ac:dyDescent="0.25">
      <c r="A9" s="55"/>
    </row>
    <row r="10" spans="1:75" s="2" customFormat="1" x14ac:dyDescent="0.25">
      <c r="A10" s="55"/>
    </row>
    <row r="11" spans="1:75" s="2" customFormat="1" x14ac:dyDescent="0.25">
      <c r="A11" s="55"/>
    </row>
    <row r="12" spans="1:75" s="2" customFormat="1" x14ac:dyDescent="0.25">
      <c r="A12" s="55"/>
    </row>
    <row r="13" spans="1:75" s="2" customFormat="1" x14ac:dyDescent="0.25">
      <c r="A13" s="55"/>
    </row>
    <row r="14" spans="1:75" s="2" customFormat="1" x14ac:dyDescent="0.25">
      <c r="A14" s="55"/>
    </row>
    <row r="15" spans="1:75" s="2" customFormat="1" x14ac:dyDescent="0.25">
      <c r="A15" s="55"/>
    </row>
  </sheetData>
  <sheetProtection password="C6FF" sheet="1" objects="1" scenarios="1"/>
  <mergeCells count="11">
    <mergeCell ref="BI2:BI3"/>
    <mergeCell ref="BL2:BL3"/>
    <mergeCell ref="BN2:BN3"/>
    <mergeCell ref="BQ2:BQ3"/>
    <mergeCell ref="BU2:BU3"/>
    <mergeCell ref="AW2:AW3"/>
    <mergeCell ref="E2:E3"/>
    <mergeCell ref="G2:G3"/>
    <mergeCell ref="U2:U3"/>
    <mergeCell ref="AM2:AM3"/>
    <mergeCell ref="AO2:AO3"/>
  </mergeCells>
  <pageMargins left="0.7" right="0.7" top="0.75" bottom="0.75" header="0.3" footer="0.3"/>
  <pageSetup paperSize="9" scale="18" fitToHeight="0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"/>
  <sheetViews>
    <sheetView zoomScale="115" zoomScaleNormal="115" workbookViewId="0">
      <selection activeCell="R6" sqref="R6"/>
    </sheetView>
  </sheetViews>
  <sheetFormatPr defaultRowHeight="15" x14ac:dyDescent="0.25"/>
  <cols>
    <col min="1" max="1" width="19.85546875" style="2" customWidth="1"/>
    <col min="2" max="2" width="13.85546875" style="2" customWidth="1"/>
    <col min="3" max="3" width="10" style="2" customWidth="1"/>
    <col min="4" max="4" width="3" style="2" customWidth="1"/>
    <col min="5" max="5" width="9.7109375" style="2" hidden="1" customWidth="1"/>
    <col min="6" max="6" width="10.140625" style="2" customWidth="1"/>
    <col min="7" max="7" width="9.140625" style="2"/>
    <col min="8" max="8" width="7.28515625" style="2" customWidth="1"/>
    <col min="9" max="9" width="3.28515625" style="2" customWidth="1"/>
    <col min="10" max="10" width="0" style="2" hidden="1" customWidth="1"/>
    <col min="11" max="11" width="5.85546875" style="2" hidden="1" customWidth="1"/>
    <col min="12" max="12" width="9.140625" style="2"/>
    <col min="13" max="13" width="6.28515625" style="2" customWidth="1"/>
    <col min="14" max="14" width="0" style="2" hidden="1" customWidth="1"/>
    <col min="15" max="15" width="6.42578125" style="2" customWidth="1"/>
    <col min="16" max="16" width="3.140625" style="2" customWidth="1"/>
    <col min="17" max="17" width="20.5703125" style="2" hidden="1" customWidth="1"/>
    <col min="18" max="18" width="20.5703125" style="2" customWidth="1"/>
    <col min="19" max="19" width="16.5703125" style="2" hidden="1" customWidth="1"/>
    <col min="20" max="20" width="18" style="2" customWidth="1"/>
    <col min="21" max="21" width="15.85546875" style="2" hidden="1" customWidth="1"/>
    <col min="22" max="22" width="3.5703125" style="2" hidden="1" customWidth="1"/>
    <col min="23" max="24" width="7.42578125" style="2" hidden="1" customWidth="1"/>
    <col min="25" max="25" width="19.140625" style="2" hidden="1" customWidth="1"/>
    <col min="26" max="26" width="4.85546875" style="2" hidden="1" customWidth="1"/>
    <col min="27" max="16384" width="9.140625" style="2"/>
  </cols>
  <sheetData>
    <row r="2" spans="1:26" s="9" customFormat="1" ht="262.5" customHeight="1" x14ac:dyDescent="0.25">
      <c r="A2" s="1" t="s">
        <v>79</v>
      </c>
      <c r="B2" s="38" t="s">
        <v>91</v>
      </c>
      <c r="C2" s="39" t="s">
        <v>4</v>
      </c>
      <c r="D2" s="39" t="s">
        <v>5</v>
      </c>
      <c r="E2" s="38" t="s">
        <v>6</v>
      </c>
      <c r="F2" s="38" t="s">
        <v>7</v>
      </c>
      <c r="G2" s="38" t="s">
        <v>8</v>
      </c>
      <c r="H2" s="39" t="s">
        <v>90</v>
      </c>
      <c r="I2" s="39" t="s">
        <v>5</v>
      </c>
      <c r="J2" s="38" t="s">
        <v>10</v>
      </c>
      <c r="K2" s="38" t="s">
        <v>11</v>
      </c>
      <c r="L2" s="38" t="s">
        <v>12</v>
      </c>
      <c r="M2" s="38" t="s">
        <v>11</v>
      </c>
      <c r="N2" s="38" t="s">
        <v>13</v>
      </c>
      <c r="O2" s="39" t="s">
        <v>14</v>
      </c>
      <c r="P2" s="39" t="s">
        <v>5</v>
      </c>
      <c r="Q2" s="38" t="s">
        <v>15</v>
      </c>
      <c r="R2" s="38" t="s">
        <v>16</v>
      </c>
      <c r="S2" s="38" t="s">
        <v>92</v>
      </c>
      <c r="T2" s="38" t="s">
        <v>18</v>
      </c>
      <c r="U2" s="39" t="s">
        <v>19</v>
      </c>
      <c r="V2" s="39" t="s">
        <v>5</v>
      </c>
      <c r="W2" s="38" t="s">
        <v>20</v>
      </c>
      <c r="X2" s="38" t="s">
        <v>21</v>
      </c>
      <c r="Y2" s="38" t="s">
        <v>22</v>
      </c>
      <c r="Z2" s="38" t="s">
        <v>23</v>
      </c>
    </row>
    <row r="3" spans="1:26" s="8" customFormat="1" ht="11.25" x14ac:dyDescent="0.2">
      <c r="A3" s="40" t="s">
        <v>642</v>
      </c>
      <c r="B3" s="35" t="s">
        <v>25</v>
      </c>
      <c r="C3" s="36" t="s">
        <v>26</v>
      </c>
      <c r="D3" s="37"/>
      <c r="E3" s="35" t="s">
        <v>27</v>
      </c>
      <c r="F3" s="35" t="s">
        <v>28</v>
      </c>
      <c r="G3" s="35" t="s">
        <v>29</v>
      </c>
      <c r="H3" s="36" t="s">
        <v>30</v>
      </c>
      <c r="I3" s="37"/>
      <c r="J3" s="35" t="s">
        <v>31</v>
      </c>
      <c r="K3" s="35" t="s">
        <v>32</v>
      </c>
      <c r="L3" s="35" t="s">
        <v>33</v>
      </c>
      <c r="M3" s="35">
        <v>10</v>
      </c>
      <c r="N3" s="35">
        <v>11</v>
      </c>
      <c r="O3" s="36">
        <v>12</v>
      </c>
      <c r="P3" s="37"/>
      <c r="Q3" s="35">
        <v>13</v>
      </c>
      <c r="R3" s="35">
        <v>14</v>
      </c>
      <c r="S3" s="35">
        <v>15</v>
      </c>
      <c r="T3" s="35">
        <v>16</v>
      </c>
      <c r="U3" s="36">
        <v>17</v>
      </c>
      <c r="V3" s="37"/>
      <c r="W3" s="35">
        <v>18</v>
      </c>
      <c r="X3" s="35">
        <v>19</v>
      </c>
      <c r="Y3" s="35">
        <v>20</v>
      </c>
      <c r="Z3" s="35">
        <v>21</v>
      </c>
    </row>
    <row r="4" spans="1:26" s="5" customFormat="1" x14ac:dyDescent="0.25">
      <c r="A4" s="42"/>
      <c r="B4" s="108">
        <v>1</v>
      </c>
      <c r="C4" s="6">
        <f t="shared" ref="C4" si="0">E4+F4</f>
        <v>1</v>
      </c>
      <c r="D4" s="6" t="s">
        <v>24</v>
      </c>
      <c r="E4" s="25"/>
      <c r="F4" s="108">
        <v>1</v>
      </c>
      <c r="G4" s="108">
        <v>1</v>
      </c>
      <c r="H4" s="6">
        <f t="shared" ref="H4" si="1">J4+L4</f>
        <v>24</v>
      </c>
      <c r="I4" s="6" t="s">
        <v>24</v>
      </c>
      <c r="J4" s="25"/>
      <c r="K4" s="25"/>
      <c r="L4" s="108">
        <v>24</v>
      </c>
      <c r="M4" s="108">
        <v>2</v>
      </c>
      <c r="N4" s="25"/>
      <c r="O4" s="6">
        <f t="shared" ref="O4" si="2">Q4+R4</f>
        <v>0</v>
      </c>
      <c r="P4" s="6" t="s">
        <v>24</v>
      </c>
      <c r="Q4" s="25"/>
      <c r="R4" s="108">
        <v>0</v>
      </c>
      <c r="S4" s="108"/>
      <c r="T4" s="108">
        <v>0</v>
      </c>
      <c r="U4" s="6">
        <f t="shared" ref="U4" si="3">W4+X4</f>
        <v>0</v>
      </c>
      <c r="V4" s="41" t="s">
        <v>24</v>
      </c>
      <c r="W4" s="25"/>
      <c r="X4" s="25"/>
      <c r="Y4" s="25"/>
      <c r="Z4" s="25"/>
    </row>
    <row r="5" spans="1:26" s="8" customFormat="1" ht="11.25" x14ac:dyDescent="0.2">
      <c r="B5" s="10"/>
      <c r="C5" s="10"/>
      <c r="D5" s="10"/>
      <c r="E5" s="10"/>
      <c r="F5" s="10"/>
      <c r="G5" s="10"/>
      <c r="H5" s="10"/>
      <c r="I5" s="10"/>
      <c r="J5" s="10"/>
      <c r="K5" s="53" t="str">
        <f>IF(K4&lt;=J4,"ДА","НЕТ")</f>
        <v>ДА</v>
      </c>
      <c r="L5" s="10"/>
      <c r="M5" s="53" t="str">
        <f>IF(M4&lt;=L4,"ДА","НЕТ")</f>
        <v>ДА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53" t="str">
        <f>IF(Z4&lt;=Y4,"ДА","НЕТ")</f>
        <v>ДА</v>
      </c>
    </row>
  </sheetData>
  <sheetProtection password="C6FF" sheet="1" objects="1" scenarios="1"/>
  <pageMargins left="0.7" right="0.7" top="0.75" bottom="0.75" header="0.3" footer="0.3"/>
  <ignoredErrors>
    <ignoredError sqref="B3:L3" numberStoredAsText="1"/>
    <ignoredError sqref="C4 H4 O4 U4:V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"/>
  <sheetViews>
    <sheetView topLeftCell="H1" workbookViewId="0">
      <selection activeCell="A4" sqref="A4"/>
    </sheetView>
  </sheetViews>
  <sheetFormatPr defaultRowHeight="15" x14ac:dyDescent="0.25"/>
  <cols>
    <col min="1" max="1" width="22.7109375" customWidth="1"/>
    <col min="2" max="2" width="13.85546875" customWidth="1"/>
    <col min="3" max="3" width="3.85546875" customWidth="1"/>
    <col min="4" max="4" width="17.28515625" customWidth="1"/>
    <col min="5" max="5" width="7.7109375" customWidth="1"/>
    <col min="6" max="6" width="3.42578125" customWidth="1"/>
    <col min="7" max="7" width="6.85546875" customWidth="1"/>
    <col min="8" max="8" width="7" customWidth="1"/>
    <col min="9" max="9" width="3.7109375" customWidth="1"/>
    <col min="10" max="10" width="9.7109375" customWidth="1"/>
    <col min="11" max="11" width="3.140625" customWidth="1"/>
    <col min="12" max="12" width="6.28515625" customWidth="1"/>
    <col min="13" max="13" width="9.85546875" customWidth="1"/>
    <col min="14" max="14" width="9.5703125" customWidth="1"/>
    <col min="15" max="15" width="7.5703125" customWidth="1"/>
    <col min="16" max="16" width="12.28515625" customWidth="1"/>
    <col min="17" max="17" width="3.42578125" customWidth="1"/>
    <col min="18" max="18" width="5.7109375" customWidth="1"/>
    <col min="19" max="19" width="5.85546875" customWidth="1"/>
    <col min="20" max="20" width="4.7109375" customWidth="1"/>
    <col min="21" max="21" width="7.28515625" customWidth="1"/>
    <col min="22" max="22" width="5.85546875" customWidth="1"/>
    <col min="23" max="23" width="18.42578125" customWidth="1"/>
    <col min="24" max="24" width="3.85546875" customWidth="1"/>
    <col min="26" max="26" width="21.140625" hidden="1" customWidth="1"/>
    <col min="27" max="27" width="3.7109375" hidden="1" customWidth="1"/>
    <col min="28" max="28" width="6.7109375" hidden="1" customWidth="1"/>
    <col min="29" max="29" width="6.28515625" hidden="1" customWidth="1"/>
    <col min="30" max="30" width="20.85546875" customWidth="1"/>
    <col min="31" max="31" width="3.42578125" customWidth="1"/>
    <col min="32" max="32" width="5.85546875" customWidth="1"/>
    <col min="33" max="33" width="6.140625" customWidth="1"/>
  </cols>
  <sheetData>
    <row r="2" spans="1:33" ht="310.5" customHeight="1" x14ac:dyDescent="0.25">
      <c r="A2" s="1" t="s">
        <v>79</v>
      </c>
      <c r="B2" s="39" t="s">
        <v>35</v>
      </c>
      <c r="C2" s="43" t="s">
        <v>36</v>
      </c>
      <c r="D2" s="39" t="s">
        <v>37</v>
      </c>
      <c r="E2" s="39" t="s">
        <v>38</v>
      </c>
      <c r="F2" s="39" t="s">
        <v>39</v>
      </c>
      <c r="G2" s="39" t="s">
        <v>40</v>
      </c>
      <c r="H2" s="39" t="s">
        <v>93</v>
      </c>
      <c r="I2" s="39" t="s">
        <v>39</v>
      </c>
      <c r="J2" s="39" t="s">
        <v>94</v>
      </c>
      <c r="K2" s="39" t="s">
        <v>39</v>
      </c>
      <c r="L2" s="39" t="s">
        <v>43</v>
      </c>
      <c r="M2" s="38" t="s">
        <v>633</v>
      </c>
      <c r="N2" s="38" t="s">
        <v>634</v>
      </c>
      <c r="O2" s="38" t="s">
        <v>46</v>
      </c>
      <c r="P2" s="69" t="s">
        <v>47</v>
      </c>
      <c r="Q2" s="39" t="s">
        <v>5</v>
      </c>
      <c r="R2" s="39" t="s">
        <v>48</v>
      </c>
      <c r="S2" s="39" t="s">
        <v>49</v>
      </c>
      <c r="T2" s="39" t="s">
        <v>50</v>
      </c>
      <c r="U2" s="119" t="s">
        <v>95</v>
      </c>
      <c r="V2" s="39" t="s">
        <v>23</v>
      </c>
      <c r="W2" s="38" t="s">
        <v>52</v>
      </c>
      <c r="X2" s="39" t="s">
        <v>39</v>
      </c>
      <c r="Y2" s="38" t="s">
        <v>53</v>
      </c>
      <c r="Z2" s="38" t="s">
        <v>54</v>
      </c>
      <c r="AA2" s="39" t="s">
        <v>39</v>
      </c>
      <c r="AB2" s="38" t="s">
        <v>55</v>
      </c>
      <c r="AC2" s="38" t="s">
        <v>56</v>
      </c>
      <c r="AD2" s="39" t="s">
        <v>57</v>
      </c>
      <c r="AE2" s="39" t="s">
        <v>39</v>
      </c>
      <c r="AF2" s="38" t="s">
        <v>55</v>
      </c>
      <c r="AG2" s="38" t="s">
        <v>56</v>
      </c>
    </row>
    <row r="3" spans="1:33" s="45" customFormat="1" ht="11.25" x14ac:dyDescent="0.2">
      <c r="A3" s="47"/>
      <c r="B3" s="36" t="s">
        <v>25</v>
      </c>
      <c r="C3" s="36"/>
      <c r="D3" s="36" t="s">
        <v>26</v>
      </c>
      <c r="E3" s="36" t="s">
        <v>27</v>
      </c>
      <c r="F3" s="44"/>
      <c r="G3" s="44" t="s">
        <v>28</v>
      </c>
      <c r="H3" s="36" t="s">
        <v>29</v>
      </c>
      <c r="I3" s="36"/>
      <c r="J3" s="36" t="s">
        <v>30</v>
      </c>
      <c r="K3" s="36"/>
      <c r="L3" s="36" t="s">
        <v>31</v>
      </c>
      <c r="M3" s="35" t="s">
        <v>32</v>
      </c>
      <c r="N3" s="35" t="s">
        <v>33</v>
      </c>
      <c r="O3" s="35">
        <v>10</v>
      </c>
      <c r="P3" s="70">
        <v>11</v>
      </c>
      <c r="Q3" s="36"/>
      <c r="R3" s="36">
        <v>12</v>
      </c>
      <c r="S3" s="36">
        <v>13</v>
      </c>
      <c r="T3" s="36">
        <v>14</v>
      </c>
      <c r="U3" s="36">
        <v>15</v>
      </c>
      <c r="V3" s="36">
        <v>16</v>
      </c>
      <c r="W3" s="35">
        <v>17</v>
      </c>
      <c r="X3" s="36"/>
      <c r="Y3" s="35">
        <v>18</v>
      </c>
      <c r="Z3" s="35">
        <v>19</v>
      </c>
      <c r="AA3" s="36"/>
      <c r="AB3" s="35">
        <v>20</v>
      </c>
      <c r="AC3" s="35">
        <v>21</v>
      </c>
      <c r="AD3" s="36">
        <v>22</v>
      </c>
      <c r="AE3" s="36"/>
      <c r="AF3" s="35">
        <v>23</v>
      </c>
      <c r="AG3" s="35">
        <v>24</v>
      </c>
    </row>
    <row r="4" spans="1:33" x14ac:dyDescent="0.25">
      <c r="A4" s="46"/>
      <c r="B4" s="109">
        <f>'3_Заполн'!D4</f>
        <v>58</v>
      </c>
      <c r="C4" s="14" t="s">
        <v>24</v>
      </c>
      <c r="D4" s="109">
        <f>'2_Заполн'!BQ6</f>
        <v>7</v>
      </c>
      <c r="E4" s="109">
        <f>'3_Заполн'!W4</f>
        <v>40</v>
      </c>
      <c r="F4" s="14" t="s">
        <v>24</v>
      </c>
      <c r="G4" s="109">
        <f>'3_Заполн'!Y4</f>
        <v>38</v>
      </c>
      <c r="H4" s="109">
        <f>'3_Заполн'!AQ4</f>
        <v>47</v>
      </c>
      <c r="I4" s="14" t="s">
        <v>24</v>
      </c>
      <c r="J4" s="109">
        <f>'3_Заполн'!AS4</f>
        <v>29</v>
      </c>
      <c r="K4" s="14" t="s">
        <v>24</v>
      </c>
      <c r="L4" s="109">
        <f>'3_Заполн'!AU4</f>
        <v>26</v>
      </c>
      <c r="M4" s="1">
        <v>27</v>
      </c>
      <c r="N4" s="1">
        <v>6</v>
      </c>
      <c r="O4" s="1">
        <v>0</v>
      </c>
      <c r="P4" s="71">
        <f>R4+S4+T4</f>
        <v>0</v>
      </c>
      <c r="Q4" s="14" t="s">
        <v>24</v>
      </c>
      <c r="R4" s="109">
        <f>'3_Заполн'!BE4</f>
        <v>0</v>
      </c>
      <c r="S4" s="109">
        <f>'3_Заполн'!BF4</f>
        <v>0</v>
      </c>
      <c r="T4" s="109">
        <f>'3_Заполн'!BG4</f>
        <v>0</v>
      </c>
      <c r="U4" s="109">
        <f>'3_Заполн'!BH4</f>
        <v>0</v>
      </c>
      <c r="V4" s="109">
        <f>'3_Заполн'!BJ4</f>
        <v>0</v>
      </c>
      <c r="W4" s="1">
        <v>0</v>
      </c>
      <c r="X4" s="14" t="s">
        <v>24</v>
      </c>
      <c r="Y4" s="1">
        <v>0</v>
      </c>
      <c r="Z4" s="1"/>
      <c r="AA4" s="14" t="s">
        <v>24</v>
      </c>
      <c r="AB4" s="1"/>
      <c r="AC4" s="1"/>
      <c r="AD4" s="109">
        <f>'3_Заполн'!CA4</f>
        <v>51</v>
      </c>
      <c r="AE4" s="14" t="s">
        <v>24</v>
      </c>
      <c r="AF4" s="1">
        <v>30</v>
      </c>
      <c r="AG4" s="1">
        <v>30</v>
      </c>
    </row>
    <row r="5" spans="1:33" s="45" customFormat="1" ht="11.25" x14ac:dyDescent="0.2">
      <c r="B5" s="8"/>
      <c r="C5" s="8"/>
      <c r="D5" s="52" t="str">
        <f>IF(D4&lt;=B4,"ДА","НЕТ")</f>
        <v>ДА</v>
      </c>
      <c r="E5" s="52" t="str">
        <f>IF(E4&lt;=B4,"ДА","НЕТ")</f>
        <v>ДА</v>
      </c>
      <c r="F5" s="8"/>
      <c r="G5" s="52" t="str">
        <f>IF(G4&lt;=E4,"ДА","НЕТ")</f>
        <v>ДА</v>
      </c>
      <c r="H5" s="52" t="str">
        <f>IF(H4&lt;=B4,"ДА","НЕТ")</f>
        <v>ДА</v>
      </c>
      <c r="I5" s="8"/>
      <c r="J5" s="52" t="str">
        <f>IF(J4&lt;=H4,"ДА","НЕТ")</f>
        <v>ДА</v>
      </c>
      <c r="K5" s="8"/>
      <c r="L5" s="52" t="str">
        <f>IF(L4&lt;=J4,"ДА","НЕТ")</f>
        <v>ДА</v>
      </c>
      <c r="M5" s="52" t="str">
        <f>IF(M4&lt;=B4,"ДА","НЕТ")</f>
        <v>ДА</v>
      </c>
      <c r="N5" s="52" t="str">
        <f>IF(N4&lt;=B4,"ДА","НЕТ")</f>
        <v>ДА</v>
      </c>
      <c r="O5" s="52" t="str">
        <f>IF(O4&lt;=B4,"ДА","НЕТ")</f>
        <v>ДА</v>
      </c>
      <c r="P5" s="8"/>
      <c r="Q5" s="8"/>
      <c r="R5" s="8"/>
      <c r="S5" s="8"/>
      <c r="T5" s="8"/>
      <c r="U5" s="52" t="str">
        <f>IF(U4&lt;=P4,"ДА","НЕТ")</f>
        <v>ДА</v>
      </c>
      <c r="V5" s="52" t="str">
        <f>IF(V4&lt;=U4,"ДА","НЕТ")</f>
        <v>ДА</v>
      </c>
      <c r="W5" s="8"/>
      <c r="X5" s="8"/>
      <c r="Y5" s="52" t="str">
        <f>IF(Y4&lt;=W4,"ДА","НЕТ")</f>
        <v>ДА</v>
      </c>
      <c r="Z5" s="8"/>
      <c r="AA5" s="8"/>
      <c r="AB5" s="52" t="str">
        <f>IF(AB4&lt;=Z4,"ДА","НЕТ")</f>
        <v>ДА</v>
      </c>
      <c r="AC5" s="52" t="str">
        <f>IF(AC4&lt;=AB4,"ДА","НЕТ")</f>
        <v>ДА</v>
      </c>
      <c r="AD5" s="8"/>
      <c r="AE5" s="8"/>
      <c r="AF5" s="52" t="str">
        <f>IF(AF4&lt;=AD4,"ДА","НЕТ")</f>
        <v>ДА</v>
      </c>
      <c r="AG5" s="52" t="str">
        <f>IF(AG4&lt;=AF4,"ДА","НЕТ")</f>
        <v>ДА</v>
      </c>
    </row>
    <row r="10" spans="1:33" x14ac:dyDescent="0.25">
      <c r="E10" s="48"/>
    </row>
  </sheetData>
  <sheetProtection password="C6FF" sheet="1" objects="1" scenarios="1"/>
  <pageMargins left="0.7" right="0.7" top="0.75" bottom="0.75" header="0.3" footer="0.3"/>
  <pageSetup paperSize="9" orientation="portrait" verticalDpi="0" r:id="rId1"/>
  <ignoredErrors>
    <ignoredError sqref="B3:N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"/>
  <sheetViews>
    <sheetView workbookViewId="0">
      <selection activeCell="U6" sqref="U6"/>
    </sheetView>
  </sheetViews>
  <sheetFormatPr defaultRowHeight="15" x14ac:dyDescent="0.25"/>
  <cols>
    <col min="1" max="1" width="21.28515625" customWidth="1"/>
    <col min="2" max="2" width="13.5703125" customWidth="1"/>
    <col min="3" max="3" width="12.85546875" customWidth="1"/>
    <col min="4" max="4" width="3.42578125" customWidth="1"/>
    <col min="5" max="5" width="7.7109375" customWidth="1"/>
    <col min="6" max="6" width="6.85546875" customWidth="1"/>
    <col min="7" max="7" width="16" customWidth="1"/>
    <col min="9" max="9" width="7.28515625" customWidth="1"/>
    <col min="10" max="10" width="15" customWidth="1"/>
    <col min="11" max="11" width="15.140625" customWidth="1"/>
    <col min="12" max="12" width="3.5703125" customWidth="1"/>
    <col min="13" max="13" width="6.42578125" customWidth="1"/>
    <col min="14" max="14" width="8" customWidth="1"/>
    <col min="15" max="15" width="15.42578125" customWidth="1"/>
    <col min="16" max="16" width="9.85546875" customWidth="1"/>
    <col min="17" max="17" width="6.5703125" customWidth="1"/>
    <col min="18" max="18" width="13" customWidth="1"/>
    <col min="19" max="19" width="4" customWidth="1"/>
    <col min="20" max="20" width="5.28515625" customWidth="1"/>
    <col min="21" max="21" width="11.140625" customWidth="1"/>
    <col min="22" max="22" width="3.5703125" customWidth="1"/>
    <col min="23" max="23" width="5.5703125" customWidth="1"/>
    <col min="24" max="24" width="3.85546875" customWidth="1"/>
    <col min="25" max="25" width="7.42578125" customWidth="1"/>
    <col min="26" max="26" width="7.28515625" customWidth="1"/>
    <col min="27" max="27" width="3.42578125" customWidth="1"/>
    <col min="28" max="28" width="7.28515625" customWidth="1"/>
    <col min="29" max="29" width="15.140625" customWidth="1"/>
    <col min="30" max="30" width="14.42578125" customWidth="1"/>
    <col min="31" max="31" width="3.42578125" customWidth="1"/>
    <col min="32" max="32" width="8" customWidth="1"/>
    <col min="33" max="33" width="15.28515625" customWidth="1"/>
  </cols>
  <sheetData>
    <row r="2" spans="1:33" ht="320.25" customHeight="1" x14ac:dyDescent="0.25">
      <c r="A2" s="49" t="s">
        <v>79</v>
      </c>
      <c r="B2" s="39" t="s">
        <v>82</v>
      </c>
      <c r="C2" s="69" t="s">
        <v>59</v>
      </c>
      <c r="D2" s="39" t="s">
        <v>5</v>
      </c>
      <c r="E2" s="39" t="s">
        <v>60</v>
      </c>
      <c r="F2" s="39" t="s">
        <v>80</v>
      </c>
      <c r="G2" s="39" t="s">
        <v>62</v>
      </c>
      <c r="H2" s="39" t="s">
        <v>81</v>
      </c>
      <c r="I2" s="39" t="s">
        <v>64</v>
      </c>
      <c r="J2" s="39" t="s">
        <v>192</v>
      </c>
      <c r="K2" s="72" t="s">
        <v>87</v>
      </c>
      <c r="L2" s="39" t="s">
        <v>5</v>
      </c>
      <c r="M2" s="39" t="s">
        <v>83</v>
      </c>
      <c r="N2" s="39" t="s">
        <v>84</v>
      </c>
      <c r="O2" s="39" t="s">
        <v>62</v>
      </c>
      <c r="P2" s="39" t="s">
        <v>85</v>
      </c>
      <c r="Q2" s="39" t="s">
        <v>64</v>
      </c>
      <c r="R2" s="39" t="s">
        <v>67</v>
      </c>
      <c r="S2" s="39" t="s">
        <v>39</v>
      </c>
      <c r="T2" s="39" t="s">
        <v>68</v>
      </c>
      <c r="U2" s="69" t="s">
        <v>86</v>
      </c>
      <c r="V2" s="39" t="s">
        <v>5</v>
      </c>
      <c r="W2" s="39" t="s">
        <v>70</v>
      </c>
      <c r="X2" s="39" t="s">
        <v>39</v>
      </c>
      <c r="Y2" s="39" t="s">
        <v>88</v>
      </c>
      <c r="Z2" s="39" t="s">
        <v>72</v>
      </c>
      <c r="AA2" s="39" t="s">
        <v>39</v>
      </c>
      <c r="AB2" s="39" t="s">
        <v>88</v>
      </c>
      <c r="AC2" s="39" t="s">
        <v>73</v>
      </c>
      <c r="AD2" s="39" t="s">
        <v>89</v>
      </c>
      <c r="AE2" s="39" t="s">
        <v>39</v>
      </c>
      <c r="AF2" s="39" t="s">
        <v>75</v>
      </c>
      <c r="AG2" s="39" t="s">
        <v>76</v>
      </c>
    </row>
    <row r="3" spans="1:33" s="45" customFormat="1" ht="11.25" x14ac:dyDescent="0.2">
      <c r="A3" s="50"/>
      <c r="B3" s="36" t="s">
        <v>25</v>
      </c>
      <c r="C3" s="70" t="s">
        <v>26</v>
      </c>
      <c r="D3" s="37"/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70" t="s">
        <v>33</v>
      </c>
      <c r="L3" s="37"/>
      <c r="M3" s="36">
        <v>10</v>
      </c>
      <c r="N3" s="36">
        <v>11</v>
      </c>
      <c r="O3" s="36">
        <v>12</v>
      </c>
      <c r="P3" s="36">
        <v>13</v>
      </c>
      <c r="Q3" s="36">
        <v>14</v>
      </c>
      <c r="R3" s="36">
        <v>15</v>
      </c>
      <c r="S3" s="36"/>
      <c r="T3" s="36">
        <v>16</v>
      </c>
      <c r="U3" s="70">
        <v>17</v>
      </c>
      <c r="V3" s="37"/>
      <c r="W3" s="36">
        <v>18</v>
      </c>
      <c r="X3" s="36"/>
      <c r="Y3" s="36" t="s">
        <v>77</v>
      </c>
      <c r="Z3" s="36">
        <v>20</v>
      </c>
      <c r="AA3" s="36"/>
      <c r="AB3" s="36" t="s">
        <v>78</v>
      </c>
      <c r="AC3" s="36">
        <v>22</v>
      </c>
      <c r="AD3" s="36">
        <v>23</v>
      </c>
      <c r="AE3" s="37"/>
      <c r="AF3" s="36">
        <v>24</v>
      </c>
      <c r="AG3" s="36">
        <v>25</v>
      </c>
    </row>
    <row r="4" spans="1:33" s="2" customFormat="1" x14ac:dyDescent="0.25">
      <c r="A4" s="51"/>
      <c r="B4" s="109">
        <f>'4_Заполн'!C4</f>
        <v>22</v>
      </c>
      <c r="C4" s="71">
        <f>E4+F4+G4+H4+I4</f>
        <v>23</v>
      </c>
      <c r="D4" s="14" t="s">
        <v>24</v>
      </c>
      <c r="E4" s="109">
        <f>'4_Заполн'!F4</f>
        <v>22</v>
      </c>
      <c r="F4" s="109">
        <f>'4_Заполн'!T4</f>
        <v>1</v>
      </c>
      <c r="G4" s="109">
        <f>'4_Заполн'!AH4</f>
        <v>0</v>
      </c>
      <c r="H4" s="109">
        <f>'4_Заполн'!AI4</f>
        <v>0</v>
      </c>
      <c r="I4" s="109">
        <f>'4_Заполн'!AJ4</f>
        <v>0</v>
      </c>
      <c r="J4" s="109">
        <f>'4_Заполн'!AK4</f>
        <v>64</v>
      </c>
      <c r="K4" s="71">
        <f>M4+N4+O4+P4+Q4</f>
        <v>65</v>
      </c>
      <c r="L4" s="14" t="s">
        <v>24</v>
      </c>
      <c r="M4" s="109">
        <f>'4_Заполн'!AN4</f>
        <v>64</v>
      </c>
      <c r="N4" s="109">
        <f>'4_Заполн'!AV4</f>
        <v>1</v>
      </c>
      <c r="O4" s="109">
        <f>'4_Заполн'!BD4</f>
        <v>0</v>
      </c>
      <c r="P4" s="109">
        <f>'4_Заполн'!BE4</f>
        <v>0</v>
      </c>
      <c r="Q4" s="109">
        <f>'4_Заполн'!BF4</f>
        <v>0</v>
      </c>
      <c r="R4" s="109">
        <f>'4_Заполн'!BH4</f>
        <v>0</v>
      </c>
      <c r="S4" s="14" t="s">
        <v>24</v>
      </c>
      <c r="T4" s="109">
        <f>'4_Заполн'!BJ4</f>
        <v>0</v>
      </c>
      <c r="U4" s="71">
        <f>W4+Z4</f>
        <v>55</v>
      </c>
      <c r="V4" s="14" t="s">
        <v>24</v>
      </c>
      <c r="W4" s="109">
        <f>'4_Заполн'!BM4</f>
        <v>19</v>
      </c>
      <c r="X4" s="14" t="s">
        <v>24</v>
      </c>
      <c r="Y4" s="109">
        <f>'4_Заполн'!BO4</f>
        <v>13</v>
      </c>
      <c r="Z4" s="109">
        <f>'4_Заполн'!BP4</f>
        <v>36</v>
      </c>
      <c r="AA4" s="14" t="s">
        <v>24</v>
      </c>
      <c r="AB4" s="109">
        <f>'4_Заполн'!BR4</f>
        <v>30</v>
      </c>
      <c r="AC4" s="109">
        <f>'4_Заполн'!BS4</f>
        <v>6</v>
      </c>
      <c r="AD4" s="109">
        <f>'4_Заполн'!BT4</f>
        <v>4</v>
      </c>
      <c r="AE4" s="14" t="s">
        <v>24</v>
      </c>
      <c r="AF4" s="109">
        <f>'4_Заполн'!BV4</f>
        <v>4</v>
      </c>
      <c r="AG4" s="109">
        <f>'4_Заполн'!BW4</f>
        <v>0</v>
      </c>
    </row>
    <row r="5" spans="1:3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3" t="str">
        <f>IF(T4&lt;=R4,"ДА","НЕТ")</f>
        <v>ДА</v>
      </c>
      <c r="U5" s="13" t="str">
        <f>IF(U4&lt;=(E4+M4),"ДА","НЕТ")</f>
        <v>ДА</v>
      </c>
      <c r="V5" s="2"/>
      <c r="W5" s="2"/>
      <c r="X5" s="2"/>
      <c r="Y5" s="13" t="str">
        <f>IF(Y4&lt;=W4,"ДА","НЕТ")</f>
        <v>ДА</v>
      </c>
      <c r="Z5" s="13" t="str">
        <f>IF(Z4&lt;=M4,"ДА","НЕТ")</f>
        <v>ДА</v>
      </c>
      <c r="AA5" s="2"/>
      <c r="AB5" s="13" t="str">
        <f>IF(AB4&lt;=Z4,"ДА","НЕТ")</f>
        <v>ДА</v>
      </c>
      <c r="AC5" s="2"/>
      <c r="AD5" s="2"/>
      <c r="AE5" s="2"/>
      <c r="AF5" s="13" t="str">
        <f>IF(AF4&lt;=AD4,"ДА","НЕТ")</f>
        <v>ДА</v>
      </c>
      <c r="AG5" s="13" t="str">
        <f>IF(AG4&lt;=AD4,"ДА","НЕТ")</f>
        <v>ДА</v>
      </c>
    </row>
  </sheetData>
  <sheetProtection password="C6FF" sheet="1" objects="1" scenarios="1"/>
  <pageMargins left="0.7" right="0.7" top="0.75" bottom="0.75" header="0.3" footer="0.3"/>
  <pageSetup paperSize="9" orientation="portrait" verticalDpi="0" r:id="rId1"/>
  <ignoredErrors>
    <ignoredError sqref="B3:K3 Y3 A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="120" zoomScaleNormal="100" zoomScaleSheetLayoutView="120" workbookViewId="0">
      <selection activeCell="F3" sqref="F3"/>
    </sheetView>
  </sheetViews>
  <sheetFormatPr defaultRowHeight="15" x14ac:dyDescent="0.25"/>
  <cols>
    <col min="1" max="1" width="64.28515625" style="2" customWidth="1"/>
    <col min="2" max="2" width="8.140625" style="30" customWidth="1"/>
    <col min="3" max="3" width="11.85546875" style="28" customWidth="1"/>
    <col min="4" max="4" width="8.42578125" style="9" customWidth="1"/>
    <col min="5" max="16384" width="9.140625" style="2"/>
  </cols>
  <sheetData>
    <row r="1" spans="1:4" ht="35.25" customHeight="1" x14ac:dyDescent="0.25">
      <c r="A1" s="1" t="s">
        <v>0</v>
      </c>
      <c r="B1" s="18" t="s">
        <v>1</v>
      </c>
      <c r="C1" s="25" t="s">
        <v>2</v>
      </c>
    </row>
    <row r="2" spans="1:4" s="8" customFormat="1" ht="11.25" x14ac:dyDescent="0.2">
      <c r="A2" s="7">
        <v>1</v>
      </c>
      <c r="B2" s="19">
        <v>2</v>
      </c>
      <c r="C2" s="26">
        <v>3</v>
      </c>
      <c r="D2" s="10"/>
    </row>
    <row r="3" spans="1:4" ht="60" x14ac:dyDescent="0.25">
      <c r="A3" s="3" t="s">
        <v>3</v>
      </c>
      <c r="B3" s="20" t="s">
        <v>25</v>
      </c>
      <c r="C3" s="27">
        <f>'5_СтатО_Р1 Заполн'!B4</f>
        <v>1</v>
      </c>
    </row>
    <row r="4" spans="1:4" ht="30" x14ac:dyDescent="0.25">
      <c r="A4" s="4" t="s">
        <v>4</v>
      </c>
      <c r="B4" s="21" t="s">
        <v>26</v>
      </c>
      <c r="C4" s="6">
        <f>C6+C7</f>
        <v>1</v>
      </c>
    </row>
    <row r="5" spans="1:4" x14ac:dyDescent="0.25">
      <c r="A5" s="4" t="s">
        <v>5</v>
      </c>
      <c r="B5" s="29"/>
      <c r="C5" s="6" t="s">
        <v>24</v>
      </c>
    </row>
    <row r="6" spans="1:4" ht="30" hidden="1" x14ac:dyDescent="0.25">
      <c r="A6" s="3" t="s">
        <v>6</v>
      </c>
      <c r="B6" s="20" t="s">
        <v>27</v>
      </c>
      <c r="C6" s="27">
        <f>'5_СтатО_Р1 Заполн'!E4</f>
        <v>0</v>
      </c>
    </row>
    <row r="7" spans="1:4" ht="30" x14ac:dyDescent="0.25">
      <c r="A7" s="3" t="s">
        <v>7</v>
      </c>
      <c r="B7" s="20" t="s">
        <v>28</v>
      </c>
      <c r="C7" s="27">
        <f>'5_СтатО_Р1 Заполн'!F4</f>
        <v>1</v>
      </c>
    </row>
    <row r="8" spans="1:4" ht="30" x14ac:dyDescent="0.25">
      <c r="A8" s="3" t="s">
        <v>8</v>
      </c>
      <c r="B8" s="20" t="s">
        <v>29</v>
      </c>
      <c r="C8" s="27">
        <f>'5_СтатО_Р1 Заполн'!G4</f>
        <v>1</v>
      </c>
    </row>
    <row r="9" spans="1:4" ht="30" x14ac:dyDescent="0.25">
      <c r="A9" s="4" t="s">
        <v>9</v>
      </c>
      <c r="B9" s="21" t="s">
        <v>30</v>
      </c>
      <c r="C9" s="6">
        <f>C11+C13</f>
        <v>24</v>
      </c>
    </row>
    <row r="10" spans="1:4" x14ac:dyDescent="0.25">
      <c r="A10" s="4" t="s">
        <v>5</v>
      </c>
      <c r="B10" s="29"/>
      <c r="C10" s="6" t="s">
        <v>24</v>
      </c>
    </row>
    <row r="11" spans="1:4" ht="30" hidden="1" x14ac:dyDescent="0.25">
      <c r="A11" s="3" t="s">
        <v>10</v>
      </c>
      <c r="B11" s="20" t="s">
        <v>31</v>
      </c>
      <c r="C11" s="27">
        <f>'5_СтатО_Р1 Заполн'!J4</f>
        <v>0</v>
      </c>
    </row>
    <row r="12" spans="1:4" hidden="1" x14ac:dyDescent="0.25">
      <c r="A12" s="3" t="s">
        <v>11</v>
      </c>
      <c r="B12" s="20" t="s">
        <v>32</v>
      </c>
      <c r="C12" s="27">
        <f>'5_СтатО_Р1 Заполн'!K4</f>
        <v>0</v>
      </c>
      <c r="D12" s="54" t="str">
        <f>IF(C12&lt;=C11,"ДА","НЕТ")</f>
        <v>ДА</v>
      </c>
    </row>
    <row r="13" spans="1:4" ht="30" x14ac:dyDescent="0.25">
      <c r="A13" s="3" t="s">
        <v>12</v>
      </c>
      <c r="B13" s="20" t="s">
        <v>33</v>
      </c>
      <c r="C13" s="27">
        <f>'5_СтатО_Р1 Заполн'!L4</f>
        <v>24</v>
      </c>
    </row>
    <row r="14" spans="1:4" x14ac:dyDescent="0.25">
      <c r="A14" s="3" t="s">
        <v>11</v>
      </c>
      <c r="B14" s="20">
        <v>10</v>
      </c>
      <c r="C14" s="27">
        <f>'5_СтатО_Р1 Заполн'!M4</f>
        <v>2</v>
      </c>
      <c r="D14" s="54" t="str">
        <f>IF(C14&lt;=C13,"ДА","НЕТ")</f>
        <v>ДА</v>
      </c>
    </row>
    <row r="15" spans="1:4" ht="60" hidden="1" x14ac:dyDescent="0.25">
      <c r="A15" s="3" t="s">
        <v>13</v>
      </c>
      <c r="B15" s="20">
        <v>11</v>
      </c>
      <c r="C15" s="27">
        <f>'5_СтатО_Р1 Заполн'!N4</f>
        <v>0</v>
      </c>
    </row>
    <row r="16" spans="1:4" ht="18" customHeight="1" x14ac:dyDescent="0.25">
      <c r="A16" s="4" t="s">
        <v>14</v>
      </c>
      <c r="B16" s="21">
        <v>12</v>
      </c>
      <c r="C16" s="6">
        <f>C18+C19</f>
        <v>0</v>
      </c>
    </row>
    <row r="17" spans="1:4" x14ac:dyDescent="0.25">
      <c r="A17" s="4" t="s">
        <v>5</v>
      </c>
      <c r="B17" s="29"/>
      <c r="C17" s="6" t="s">
        <v>24</v>
      </c>
    </row>
    <row r="18" spans="1:4" ht="75" hidden="1" x14ac:dyDescent="0.25">
      <c r="A18" s="3" t="s">
        <v>15</v>
      </c>
      <c r="B18" s="20">
        <v>13</v>
      </c>
      <c r="C18" s="27">
        <f>'5_СтатО_Р1 Заполн'!Q4</f>
        <v>0</v>
      </c>
    </row>
    <row r="19" spans="1:4" ht="75" x14ac:dyDescent="0.25">
      <c r="A19" s="3" t="s">
        <v>16</v>
      </c>
      <c r="B19" s="20">
        <v>14</v>
      </c>
      <c r="C19" s="27">
        <f>'5_СтатО_Р1 Заполн'!R4</f>
        <v>0</v>
      </c>
    </row>
    <row r="20" spans="1:4" ht="60" hidden="1" x14ac:dyDescent="0.25">
      <c r="A20" s="3" t="s">
        <v>17</v>
      </c>
      <c r="B20" s="20">
        <v>15</v>
      </c>
      <c r="C20" s="27">
        <f>'5_СтатО_Р1 Заполн'!S4</f>
        <v>0</v>
      </c>
    </row>
    <row r="21" spans="1:4" ht="60" x14ac:dyDescent="0.25">
      <c r="A21" s="3" t="s">
        <v>18</v>
      </c>
      <c r="B21" s="20">
        <v>16</v>
      </c>
      <c r="C21" s="27">
        <f>'5_СтатО_Р1 Заполн'!T4</f>
        <v>0</v>
      </c>
    </row>
    <row r="22" spans="1:4" ht="60" hidden="1" x14ac:dyDescent="0.25">
      <c r="A22" s="4" t="s">
        <v>19</v>
      </c>
      <c r="B22" s="21">
        <v>17</v>
      </c>
      <c r="C22" s="6">
        <f>C24+C25</f>
        <v>0</v>
      </c>
    </row>
    <row r="23" spans="1:4" hidden="1" x14ac:dyDescent="0.25">
      <c r="A23" s="4" t="s">
        <v>5</v>
      </c>
      <c r="B23" s="29"/>
      <c r="C23" s="6" t="s">
        <v>24</v>
      </c>
    </row>
    <row r="24" spans="1:4" ht="30" hidden="1" x14ac:dyDescent="0.25">
      <c r="A24" s="3" t="s">
        <v>20</v>
      </c>
      <c r="B24" s="20">
        <v>18</v>
      </c>
      <c r="C24" s="27">
        <f>'5_СтатО_Р1 Заполн'!W4</f>
        <v>0</v>
      </c>
    </row>
    <row r="25" spans="1:4" ht="30" hidden="1" x14ac:dyDescent="0.25">
      <c r="A25" s="3" t="s">
        <v>21</v>
      </c>
      <c r="B25" s="20">
        <v>19</v>
      </c>
      <c r="C25" s="27">
        <f>'5_СтатО_Р1 Заполн'!X4</f>
        <v>0</v>
      </c>
    </row>
    <row r="26" spans="1:4" ht="60" hidden="1" x14ac:dyDescent="0.25">
      <c r="A26" s="3" t="s">
        <v>22</v>
      </c>
      <c r="B26" s="20">
        <v>20</v>
      </c>
      <c r="C26" s="27">
        <f>'5_СтатО_Р1 Заполн'!Y4</f>
        <v>0</v>
      </c>
    </row>
    <row r="27" spans="1:4" hidden="1" x14ac:dyDescent="0.25">
      <c r="A27" s="3" t="s">
        <v>23</v>
      </c>
      <c r="B27" s="20">
        <v>21</v>
      </c>
      <c r="C27" s="27">
        <f>'5_СтатО_Р1 Заполн'!Z4</f>
        <v>0</v>
      </c>
      <c r="D27" s="54" t="str">
        <f>IF(C27&lt;=C26,"ДА","НЕТ")</f>
        <v>ДА</v>
      </c>
    </row>
  </sheetData>
  <sheetProtection password="C6FF" sheet="1" objects="1" scenarios="1"/>
  <pageMargins left="0.7" right="0.7" top="0.75" bottom="0.75" header="0.3" footer="0.3"/>
  <pageSetup paperSize="9" orientation="portrait" verticalDpi="0" r:id="rId1"/>
  <ignoredErrors>
    <ignoredError sqref="B3 B4:B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7" zoomScale="120" zoomScaleNormal="100" zoomScaleSheetLayoutView="120" workbookViewId="0">
      <selection activeCell="E22" sqref="E22"/>
    </sheetView>
  </sheetViews>
  <sheetFormatPr defaultRowHeight="15" x14ac:dyDescent="0.25"/>
  <cols>
    <col min="1" max="1" width="71.7109375" style="2" customWidth="1"/>
    <col min="2" max="2" width="7.85546875" style="24" customWidth="1"/>
    <col min="3" max="3" width="11.140625" style="31" customWidth="1"/>
    <col min="4" max="16384" width="9.140625" style="2"/>
  </cols>
  <sheetData>
    <row r="1" spans="1:4" ht="45" x14ac:dyDescent="0.25">
      <c r="A1" s="1" t="s">
        <v>0</v>
      </c>
      <c r="B1" s="18" t="s">
        <v>1</v>
      </c>
      <c r="C1" s="15" t="s">
        <v>34</v>
      </c>
    </row>
    <row r="2" spans="1:4" s="8" customFormat="1" ht="11.25" x14ac:dyDescent="0.2">
      <c r="A2" s="7">
        <v>1</v>
      </c>
      <c r="B2" s="19">
        <v>2</v>
      </c>
      <c r="C2" s="16">
        <v>3</v>
      </c>
    </row>
    <row r="3" spans="1:4" ht="62.25" customHeight="1" x14ac:dyDescent="0.25">
      <c r="A3" s="3" t="s">
        <v>35</v>
      </c>
      <c r="B3" s="20" t="s">
        <v>25</v>
      </c>
      <c r="C3" s="17">
        <f>'6_СтатО_Р2 Заполн'!B4</f>
        <v>58</v>
      </c>
    </row>
    <row r="4" spans="1:4" x14ac:dyDescent="0.25">
      <c r="A4" s="11" t="s">
        <v>36</v>
      </c>
      <c r="B4" s="21"/>
      <c r="C4" s="14" t="s">
        <v>24</v>
      </c>
    </row>
    <row r="5" spans="1:4" ht="75" x14ac:dyDescent="0.25">
      <c r="A5" s="3" t="s">
        <v>37</v>
      </c>
      <c r="B5" s="20" t="s">
        <v>26</v>
      </c>
      <c r="C5" s="17">
        <f>'6_СтатО_Р2 Заполн'!D4</f>
        <v>7</v>
      </c>
      <c r="D5" s="13" t="str">
        <f>IF(C5&lt;=C3,"ДА","НЕТ")</f>
        <v>ДА</v>
      </c>
    </row>
    <row r="6" spans="1:4" ht="30" x14ac:dyDescent="0.25">
      <c r="A6" s="3" t="s">
        <v>38</v>
      </c>
      <c r="B6" s="20" t="s">
        <v>27</v>
      </c>
      <c r="C6" s="17">
        <f>'6_СтатО_Р2 Заполн'!E4</f>
        <v>40</v>
      </c>
      <c r="D6" s="13" t="str">
        <f>IF(C6&lt;=C3,"ДА","НЕТ")</f>
        <v>ДА</v>
      </c>
    </row>
    <row r="7" spans="1:4" x14ac:dyDescent="0.25">
      <c r="A7" s="4" t="s">
        <v>39</v>
      </c>
      <c r="B7" s="22"/>
      <c r="C7" s="14" t="s">
        <v>24</v>
      </c>
    </row>
    <row r="8" spans="1:4" x14ac:dyDescent="0.25">
      <c r="A8" s="3" t="s">
        <v>40</v>
      </c>
      <c r="B8" s="23" t="s">
        <v>28</v>
      </c>
      <c r="C8" s="17">
        <f>'6_СтатО_Р2 Заполн'!G4</f>
        <v>38</v>
      </c>
      <c r="D8" s="13" t="str">
        <f>IF(C8&lt;=C6,"ДА","НЕТ")</f>
        <v>ДА</v>
      </c>
    </row>
    <row r="9" spans="1:4" ht="30" x14ac:dyDescent="0.25">
      <c r="A9" s="3" t="s">
        <v>41</v>
      </c>
      <c r="B9" s="20" t="s">
        <v>29</v>
      </c>
      <c r="C9" s="17">
        <f>'6_СтатО_Р2 Заполн'!H4</f>
        <v>47</v>
      </c>
      <c r="D9" s="13" t="str">
        <f>IF(C9&lt;=C3,"ДА","НЕТ")</f>
        <v>ДА</v>
      </c>
    </row>
    <row r="10" spans="1:4" x14ac:dyDescent="0.25">
      <c r="A10" s="4" t="s">
        <v>39</v>
      </c>
      <c r="B10" s="21"/>
      <c r="C10" s="14" t="s">
        <v>24</v>
      </c>
    </row>
    <row r="11" spans="1:4" ht="30" x14ac:dyDescent="0.25">
      <c r="A11" s="3" t="s">
        <v>42</v>
      </c>
      <c r="B11" s="20" t="s">
        <v>30</v>
      </c>
      <c r="C11" s="17">
        <f>'6_СтатО_Р2 Заполн'!J4</f>
        <v>29</v>
      </c>
      <c r="D11" s="13" t="str">
        <f>IF(C11&lt;=C9,"ДА","НЕТ")</f>
        <v>ДА</v>
      </c>
    </row>
    <row r="12" spans="1:4" x14ac:dyDescent="0.25">
      <c r="A12" s="4" t="s">
        <v>39</v>
      </c>
      <c r="B12" s="21"/>
      <c r="C12" s="14" t="s">
        <v>24</v>
      </c>
    </row>
    <row r="13" spans="1:4" x14ac:dyDescent="0.25">
      <c r="A13" s="3" t="s">
        <v>43</v>
      </c>
      <c r="B13" s="20" t="s">
        <v>31</v>
      </c>
      <c r="C13" s="17">
        <f>'6_СтатО_Р2 Заполн'!L4</f>
        <v>26</v>
      </c>
      <c r="D13" s="13" t="str">
        <f>IF(C13&lt;=C11,"ДА","НЕТ")</f>
        <v>ДА</v>
      </c>
    </row>
    <row r="14" spans="1:4" ht="45" x14ac:dyDescent="0.25">
      <c r="A14" s="3" t="s">
        <v>44</v>
      </c>
      <c r="B14" s="20" t="s">
        <v>32</v>
      </c>
      <c r="C14" s="17">
        <f>'6_СтатО_Р2 Заполн'!M4</f>
        <v>27</v>
      </c>
      <c r="D14" s="13" t="str">
        <f>IF(C14&lt;=C3,"ДА","НЕТ")</f>
        <v>ДА</v>
      </c>
    </row>
    <row r="15" spans="1:4" ht="30" x14ac:dyDescent="0.25">
      <c r="A15" s="3" t="s">
        <v>45</v>
      </c>
      <c r="B15" s="20" t="s">
        <v>33</v>
      </c>
      <c r="C15" s="17">
        <f>'6_СтатО_Р2 Заполн'!N4</f>
        <v>6</v>
      </c>
      <c r="D15" s="13" t="str">
        <f>IF(C15&lt;=C3,"ДА","НЕТ")</f>
        <v>ДА</v>
      </c>
    </row>
    <row r="16" spans="1:4" ht="30" x14ac:dyDescent="0.25">
      <c r="A16" s="3" t="s">
        <v>46</v>
      </c>
      <c r="B16" s="20">
        <v>10</v>
      </c>
      <c r="C16" s="17">
        <f>'6_СтатО_Р2 Заполн'!O4</f>
        <v>0</v>
      </c>
      <c r="D16" s="13" t="str">
        <f>IF(C16&lt;=C3,"ДА","НЕТ")</f>
        <v>ДА</v>
      </c>
    </row>
    <row r="17" spans="1:4" ht="45" x14ac:dyDescent="0.25">
      <c r="A17" s="4" t="s">
        <v>47</v>
      </c>
      <c r="B17" s="21">
        <v>11</v>
      </c>
      <c r="C17" s="14">
        <f>C19+C20+C21</f>
        <v>0</v>
      </c>
    </row>
    <row r="18" spans="1:4" x14ac:dyDescent="0.25">
      <c r="A18" s="4" t="s">
        <v>5</v>
      </c>
      <c r="B18" s="21"/>
      <c r="C18" s="14" t="s">
        <v>24</v>
      </c>
    </row>
    <row r="19" spans="1:4" x14ac:dyDescent="0.25">
      <c r="A19" s="3" t="s">
        <v>48</v>
      </c>
      <c r="B19" s="20">
        <v>12</v>
      </c>
      <c r="C19" s="17">
        <f>'6_СтатО_Р2 Заполн'!R4</f>
        <v>0</v>
      </c>
    </row>
    <row r="20" spans="1:4" x14ac:dyDescent="0.25">
      <c r="A20" s="3" t="s">
        <v>49</v>
      </c>
      <c r="B20" s="20">
        <v>13</v>
      </c>
      <c r="C20" s="17">
        <f>'6_СтатО_Р2 Заполн'!S4</f>
        <v>0</v>
      </c>
    </row>
    <row r="21" spans="1:4" x14ac:dyDescent="0.25">
      <c r="A21" s="3" t="s">
        <v>50</v>
      </c>
      <c r="B21" s="20">
        <v>14</v>
      </c>
      <c r="C21" s="17">
        <f>'6_СтатО_Р2 Заполн'!T4</f>
        <v>0</v>
      </c>
    </row>
    <row r="22" spans="1:4" x14ac:dyDescent="0.25">
      <c r="A22" s="12" t="s">
        <v>51</v>
      </c>
      <c r="B22" s="20">
        <v>15</v>
      </c>
      <c r="C22" s="17">
        <f>'6_СтатО_Р2 Заполн'!U4</f>
        <v>0</v>
      </c>
      <c r="D22" s="13" t="str">
        <f>IF(C22&lt;=C17,"ДА","НЕТ")</f>
        <v>ДА</v>
      </c>
    </row>
    <row r="23" spans="1:4" x14ac:dyDescent="0.25">
      <c r="A23" s="3" t="s">
        <v>23</v>
      </c>
      <c r="B23" s="20">
        <v>16</v>
      </c>
      <c r="C23" s="17">
        <f>'6_СтатО_Р2 Заполн'!V4</f>
        <v>0</v>
      </c>
      <c r="D23" s="13" t="str">
        <f>IF(C23&lt;=C22,"ДА","НЕТ")</f>
        <v>ДА</v>
      </c>
    </row>
    <row r="24" spans="1:4" ht="75" x14ac:dyDescent="0.25">
      <c r="A24" s="3" t="s">
        <v>52</v>
      </c>
      <c r="B24" s="20">
        <v>17</v>
      </c>
      <c r="C24" s="17">
        <f>'6_СтатО_Р2 Заполн'!W4</f>
        <v>0</v>
      </c>
    </row>
    <row r="25" spans="1:4" x14ac:dyDescent="0.25">
      <c r="A25" s="4" t="s">
        <v>39</v>
      </c>
      <c r="B25" s="21"/>
      <c r="C25" s="14" t="s">
        <v>24</v>
      </c>
    </row>
    <row r="26" spans="1:4" ht="45" x14ac:dyDescent="0.25">
      <c r="A26" s="3" t="s">
        <v>53</v>
      </c>
      <c r="B26" s="20">
        <v>18</v>
      </c>
      <c r="C26" s="17">
        <f>'6_СтатО_Р2 Заполн'!Y4</f>
        <v>0</v>
      </c>
      <c r="D26" s="13" t="str">
        <f>IF(C26&lt;=C24,"ДА","НЕТ")</f>
        <v>ДА</v>
      </c>
    </row>
    <row r="27" spans="1:4" ht="90" hidden="1" x14ac:dyDescent="0.25">
      <c r="A27" s="3" t="s">
        <v>54</v>
      </c>
      <c r="B27" s="20">
        <v>19</v>
      </c>
      <c r="C27" s="17"/>
    </row>
    <row r="28" spans="1:4" hidden="1" x14ac:dyDescent="0.25">
      <c r="A28" s="4" t="s">
        <v>39</v>
      </c>
      <c r="B28" s="21"/>
      <c r="C28" s="14" t="s">
        <v>24</v>
      </c>
    </row>
    <row r="29" spans="1:4" hidden="1" x14ac:dyDescent="0.25">
      <c r="A29" s="3" t="s">
        <v>55</v>
      </c>
      <c r="B29" s="20">
        <v>20</v>
      </c>
      <c r="C29" s="17"/>
      <c r="D29" s="13" t="str">
        <f>IF(C29&lt;=C27,"ДА","НЕТ")</f>
        <v>ДА</v>
      </c>
    </row>
    <row r="30" spans="1:4" hidden="1" x14ac:dyDescent="0.25">
      <c r="A30" s="3" t="s">
        <v>56</v>
      </c>
      <c r="B30" s="20">
        <v>21</v>
      </c>
      <c r="C30" s="17"/>
      <c r="D30" s="13" t="str">
        <f>IF(C30&lt;=C29,"ДА","НЕТ")</f>
        <v>ДА</v>
      </c>
    </row>
    <row r="31" spans="1:4" ht="90" x14ac:dyDescent="0.25">
      <c r="A31" s="3" t="s">
        <v>57</v>
      </c>
      <c r="B31" s="20">
        <v>22</v>
      </c>
      <c r="C31" s="17">
        <f>'6_СтатО_Р2 Заполн'!AD4</f>
        <v>51</v>
      </c>
    </row>
    <row r="32" spans="1:4" x14ac:dyDescent="0.25">
      <c r="A32" s="4" t="s">
        <v>39</v>
      </c>
      <c r="B32" s="21"/>
      <c r="C32" s="14" t="s">
        <v>24</v>
      </c>
    </row>
    <row r="33" spans="1:4" x14ac:dyDescent="0.25">
      <c r="A33" s="3" t="s">
        <v>55</v>
      </c>
      <c r="B33" s="20">
        <v>23</v>
      </c>
      <c r="C33" s="17">
        <f>'6_СтатО_Р2 Заполн'!AF4</f>
        <v>30</v>
      </c>
      <c r="D33" s="13" t="str">
        <f>IF(C33&lt;=C31,"ДА","НЕТ")</f>
        <v>ДА</v>
      </c>
    </row>
    <row r="34" spans="1:4" x14ac:dyDescent="0.25">
      <c r="A34" s="3" t="s">
        <v>56</v>
      </c>
      <c r="B34" s="20">
        <v>24</v>
      </c>
      <c r="C34" s="17">
        <f>'6_СтатО_Р2 Заполн'!AG4</f>
        <v>30</v>
      </c>
      <c r="D34" s="13" t="str">
        <f>IF(C34&lt;=C33,"ДА","НЕТ")</f>
        <v>ДА</v>
      </c>
    </row>
  </sheetData>
  <sheetProtection password="C6FF" sheet="1" objects="1" scenarios="1"/>
  <pageMargins left="0.7" right="0.7" top="0.75" bottom="0.75" header="0.3" footer="0.3"/>
  <pageSetup paperSize="9" scale="96" orientation="portrait" verticalDpi="0" r:id="rId1"/>
  <ignoredErrors>
    <ignoredError sqref="B3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1_Заполн</vt:lpstr>
      <vt:lpstr>2_Заполн</vt:lpstr>
      <vt:lpstr>3_Заполн</vt:lpstr>
      <vt:lpstr>4_Заполн</vt:lpstr>
      <vt:lpstr>5_СтатО_Р1 Заполн</vt:lpstr>
      <vt:lpstr>6_СтатО_Р2 Заполн</vt:lpstr>
      <vt:lpstr>Р3 ЗАПОЛНЕНИЕ</vt:lpstr>
      <vt:lpstr>Радел 1</vt:lpstr>
      <vt:lpstr>Радел 2</vt:lpstr>
      <vt:lpstr>Радел 3</vt:lpstr>
      <vt:lpstr>'1_Заполн'!Область_печати</vt:lpstr>
      <vt:lpstr>'2_Заполн'!Область_печати</vt:lpstr>
      <vt:lpstr>'3_Заполн'!Область_печати</vt:lpstr>
      <vt:lpstr>'4_Заполн'!Область_печати</vt:lpstr>
      <vt:lpstr>'Радел 1'!Область_печати</vt:lpstr>
      <vt:lpstr>'Радел 2'!Область_печати</vt:lpstr>
      <vt:lpstr>'Радел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АнжеликаАнатольевна</cp:lastModifiedBy>
  <dcterms:created xsi:type="dcterms:W3CDTF">2018-08-22T00:58:15Z</dcterms:created>
  <dcterms:modified xsi:type="dcterms:W3CDTF">2019-01-22T04:44:42Z</dcterms:modified>
</cp:coreProperties>
</file>