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10230" activeTab="0"/>
  </bookViews>
  <sheets>
    <sheet name="Лист1" sheetId="1" r:id="rId1"/>
    <sheet name="Лист2" sheetId="2" r:id="rId2"/>
    <sheet name="Лист3" sheetId="3" r:id="rId3"/>
  </sheets>
  <externalReferences>
    <externalReference r:id="rId6"/>
  </externalReferences>
  <definedNames/>
  <calcPr fullCalcOnLoad="1"/>
</workbook>
</file>

<file path=xl/sharedStrings.xml><?xml version="1.0" encoding="utf-8"?>
<sst xmlns="http://schemas.openxmlformats.org/spreadsheetml/2006/main" count="2161" uniqueCount="519">
  <si>
    <t xml:space="preserve">                                      Приложение №  5</t>
  </si>
  <si>
    <t xml:space="preserve">  к  решению  Енисейского городского Совета депутатов</t>
  </si>
  <si>
    <t>Ведомственная структура расходов бюджета города Енисейска на 2012 год и плановй период 2013-2014 годов</t>
  </si>
  <si>
    <t>(руб.)</t>
  </si>
  <si>
    <t>Наименование главных распорядителей и наименование показателей бюджетной классификации</t>
  </si>
  <si>
    <t>Код ведомства</t>
  </si>
  <si>
    <t>Раздел-подраздел</t>
  </si>
  <si>
    <t>Целевая статья</t>
  </si>
  <si>
    <t>Вид расходов</t>
  </si>
  <si>
    <t>Сумма на 2012 год</t>
  </si>
  <si>
    <t>Сумма на 2013 год</t>
  </si>
  <si>
    <t>Сумма на 2014 год</t>
  </si>
  <si>
    <t>1</t>
  </si>
  <si>
    <t>2</t>
  </si>
  <si>
    <t>3</t>
  </si>
  <si>
    <t>4</t>
  </si>
  <si>
    <t>5</t>
  </si>
  <si>
    <t>6</t>
  </si>
  <si>
    <t>Отдел образования администрации города Енисейска</t>
  </si>
  <si>
    <t>012</t>
  </si>
  <si>
    <t/>
  </si>
  <si>
    <t>Образование</t>
  </si>
  <si>
    <t>0700</t>
  </si>
  <si>
    <t>Дошкольное образование</t>
  </si>
  <si>
    <t>0701</t>
  </si>
  <si>
    <t>Детские дошкольные учреждения</t>
  </si>
  <si>
    <t>420 00 00</t>
  </si>
  <si>
    <t>Субсидии муниципальным бюджетным детским дошкольным учреждениям</t>
  </si>
  <si>
    <t>420 91 00</t>
  </si>
  <si>
    <t>Предоставление субсидий муниципальным бюджетным детским дошкольным учреждениям на выполнение муниципального задания</t>
  </si>
  <si>
    <t>Субсидии некоммерческим организациям</t>
  </si>
  <si>
    <t>019</t>
  </si>
  <si>
    <t>Предоставление субсидий муниципальным автономным детским дошкольным учреждениям на выполнение муниципального задания</t>
  </si>
  <si>
    <t>420 92 00</t>
  </si>
  <si>
    <t>Иные безвозмездные и безвозвратные перечисления</t>
  </si>
  <si>
    <t>520 00 00</t>
  </si>
  <si>
    <t>Выплаты, обеспечивающие уровень заработной платы работников бюджетной сферы не ниже  размера минимальной заработной платы, установленного в Красноярском крае (местный бюджет)</t>
  </si>
  <si>
    <t>520 15 02</t>
  </si>
  <si>
    <t>Общее образование</t>
  </si>
  <si>
    <t>0702</t>
  </si>
  <si>
    <t xml:space="preserve">Школы-детские сады, школы начальные, неполные средние и средние </t>
  </si>
  <si>
    <t>421 00 00</t>
  </si>
  <si>
    <t>Субсидии муниципальным бюджетным общеобразовательным учреждениям</t>
  </si>
  <si>
    <t>421 91 00</t>
  </si>
  <si>
    <t>Обеспечение деятельности подведомственных учреждений</t>
  </si>
  <si>
    <t>421 99 00</t>
  </si>
  <si>
    <t>Выполнение функций негосударственными учреждениями</t>
  </si>
  <si>
    <t>940</t>
  </si>
  <si>
    <t>Учреждения по внешкольной работе с детьми</t>
  </si>
  <si>
    <t>423 00 00</t>
  </si>
  <si>
    <t>Субсидии учреждениям по внешкольной работе с детьми</t>
  </si>
  <si>
    <t>423 91 00</t>
  </si>
  <si>
    <t>Предоставление субсидий муниципальным бюджетным учреждениям  дополнительного образования детей на выполнение муниципального задания</t>
  </si>
  <si>
    <t>Расходы на обеспечение расходных обязательств за счет средств межбюджетных трансфертов</t>
  </si>
  <si>
    <t>521 00 00</t>
  </si>
  <si>
    <t>Финансовое обеспечение расходных обязательств муниципальных образований, возникающих при выполнении государственных полномочий субъектов Российской Федерации, переданных для осуществления органами местного самоуправления в установленном порядке</t>
  </si>
  <si>
    <t>521 02 00</t>
  </si>
  <si>
    <t xml:space="preserve">Обеспечение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в образовательных   учреждениях  края </t>
  </si>
  <si>
    <t>521 02 12</t>
  </si>
  <si>
    <t>Молодежная политика и оздоровление детей</t>
  </si>
  <si>
    <t>0707</t>
  </si>
  <si>
    <t>Мероприятия по проведению оздоровительной компании детей</t>
  </si>
  <si>
    <t>432 00 00</t>
  </si>
  <si>
    <t>Оздоровление детей</t>
  </si>
  <si>
    <t>432 02 00</t>
  </si>
  <si>
    <t>Оплата стоимости набора продуктов питания или готовых блюд и их транспортировку в лагерях с дневным пребыванием детей</t>
  </si>
  <si>
    <t>432 02 03</t>
  </si>
  <si>
    <t>Оплата стоимости путевок для детей в организации отдыха, оздоровления  и занятости детей</t>
  </si>
  <si>
    <t>432 02 04</t>
  </si>
  <si>
    <t>Софинансирование местного бюджета оплаты стоимости путевок</t>
  </si>
  <si>
    <t>432 02 10</t>
  </si>
  <si>
    <t>Софинансирование местного бюджета на оплату стоимости набора продуктов питания или готовых блюд и их транспортировку в лагерях с дневным пребыванием детей</t>
  </si>
  <si>
    <t>432 02 11</t>
  </si>
  <si>
    <t>Другие вопросы в области образования</t>
  </si>
  <si>
    <t>0709</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</si>
  <si>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</si>
  <si>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002 00 00</t>
  </si>
  <si>
    <t>Центральный аппарат</t>
  </si>
  <si>
    <t>002 04 00</t>
  </si>
  <si>
    <t>Центральный аппарат образования, культуры и спорта</t>
  </si>
  <si>
    <t>002 04 20</t>
  </si>
  <si>
    <t>Выполнение функций органами местного самоуправления</t>
  </si>
  <si>
    <t>500</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</si>
  <si>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</si>
  <si>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</si>
  <si>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Субсидии бюджетным учреждениям - учебно-методическим кабинетам, централизованным бухгалтериям, группам хозяйственного обслуживания, учебным фильмотекам, межшкольным учебно-производственным комбинатам, логопедическим пунктам</t>
  </si>
  <si>
    <t>452 91 00</t>
  </si>
  <si>
    <t>452 99 00</t>
  </si>
  <si>
    <t>Выполнение функций бюджетными учреждениями</t>
  </si>
  <si>
    <t>001</t>
  </si>
  <si>
    <t>Целевые программы муниципальных образований</t>
  </si>
  <si>
    <t>795 00 00</t>
  </si>
  <si>
    <t>ДЦП "Счастливое детство в г.Енисейске" на 2011-2013 годы</t>
  </si>
  <si>
    <t>795 29 00</t>
  </si>
  <si>
    <t>ДЦП "Одаренные дети г.Енисейска" на 2012-2013 годы</t>
  </si>
  <si>
    <t>795 32 00</t>
  </si>
  <si>
    <t>ДЦП "Развитие технического творчества детей, учащихся и молодежи г.Енисейска" на 2012-2014 годы</t>
  </si>
  <si>
    <t>795 33 00</t>
  </si>
  <si>
    <t>ДЦП "Обеспечение безопасности и сохранения здоровья детей в учреждениях образования" на 2012-2014 годы</t>
  </si>
  <si>
    <t>795 34 00</t>
  </si>
  <si>
    <t>Социальная политика</t>
  </si>
  <si>
    <t>1000</t>
  </si>
  <si>
    <t>Социальное обеспечение населения</t>
  </si>
  <si>
    <t>1003</t>
  </si>
  <si>
    <t>Финансовое обеспечение расходных обязательств муниципальных образований, возникающих при выполнении государственных полномочий РФ, субъектов Российской Федерации, переданных для осуществления органами местного самоуправления в установленном порядке</t>
  </si>
  <si>
    <t>Реализация государственных полномочий по обеспечению содержания в муниципальных дошкольных образовательных учреждениях (группах) детей без взимания родительской платы</t>
  </si>
  <si>
    <t>521 02 13</t>
  </si>
  <si>
    <t>Реализация государственных полномочий по обеспечению питанием детей, обучающихся в муниципальных образовательных учреждениях, реализующих основные общеобразовательные программы, без взимания родительской платы</t>
  </si>
  <si>
    <t>521 02 14</t>
  </si>
  <si>
    <t>Охрана семьи и детства</t>
  </si>
  <si>
    <t>1004</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</si>
  <si>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</si>
  <si>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520 60 00</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</si>
  <si>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 без учета расходов на доставку</t>
  </si>
  <si>
    <t>520 60 01</t>
  </si>
  <si>
    <t>Социальные выплаты</t>
  </si>
  <si>
    <t>005</t>
  </si>
  <si>
    <t>Доставка компенсационных выплат родителям за содержание ребенка в образовательных организациях, реализующих основную общеобазовательную программу дошкольного воспитания</t>
  </si>
  <si>
    <t>520 60 02</t>
  </si>
  <si>
    <t xml:space="preserve">Отдел культуры, спорта, молодежных проектов  и туризма  администрации г.Енисейска </t>
  </si>
  <si>
    <t>015</t>
  </si>
  <si>
    <t>Расходы за счет средств местного бюджета</t>
  </si>
  <si>
    <t>922 00 00</t>
  </si>
  <si>
    <t>Софинасирование мероприятий, предусмотренных ДЦП "Культура Красноярья" на 2010-2012 годы за счет средств местного бюджета</t>
  </si>
  <si>
    <t>922 04 00</t>
  </si>
  <si>
    <t>Выявление и обучение одаренных детей в области культуры муниципальными образовательными учреждениями дополнительного образования детей в области культуры</t>
  </si>
  <si>
    <t>922 04 41</t>
  </si>
  <si>
    <t xml:space="preserve">922 04 41 </t>
  </si>
  <si>
    <t>Приобретение и установка систем видеонаблюдения для муниципальных учреждений культуры и муниципальных образовательных учреждений в области культуры</t>
  </si>
  <si>
    <t>922 04 44</t>
  </si>
  <si>
    <t>Приобретение и установка систем пожаротушения для муниципальных учреждений культуры</t>
  </si>
  <si>
    <t>922 04 45</t>
  </si>
  <si>
    <t>Приобретение противопожарного оборудования для муниципальных учреждений культуры и муниципальных образовательных учреждений в области культуры</t>
  </si>
  <si>
    <t>922 04 46</t>
  </si>
  <si>
    <t>Проведение противопожарных мероприятий в муниципальных учреждениях культуры и муниципальных образовательных учреждениях в области культуры</t>
  </si>
  <si>
    <t>922 04 47</t>
  </si>
  <si>
    <t>Организационно-воспитательная работа с молодежью</t>
  </si>
  <si>
    <t>431 00 00</t>
  </si>
  <si>
    <t>Проведение мероприятий для детей и молодежи</t>
  </si>
  <si>
    <t>431 01 00</t>
  </si>
  <si>
    <t>Поддержка деятельности муниципальных молодежных центров</t>
  </si>
  <si>
    <t>431 01 01</t>
  </si>
  <si>
    <t>Предоставление субсидий муниципальным бюджетным учреждениям в сфере молодежной политики</t>
  </si>
  <si>
    <t>431 91 00</t>
  </si>
  <si>
    <t>Предоставление субсидий муниципальным бюджетным учреждениям в сфере молодежной политики на выполнение муниципального задания</t>
  </si>
  <si>
    <t>ДЦП "Комплексные меры поддержки в области трудового, гражданско-патриотического и социально-досугового воспитания молодежи города Енисейска" на 2011-2013 годы</t>
  </si>
  <si>
    <t>795 30 00</t>
  </si>
  <si>
    <t>Выполнение фукций органами местного самоуправления</t>
  </si>
  <si>
    <t xml:space="preserve">Культура и  кинематография </t>
  </si>
  <si>
    <t>0800</t>
  </si>
  <si>
    <t>Культура</t>
  </si>
  <si>
    <t>0801</t>
  </si>
  <si>
    <t>Межбюджетные трансферты на комплектование книжных фондов библиотек за счет средств федерального бюджета</t>
  </si>
  <si>
    <t>440 02 00</t>
  </si>
  <si>
    <t>Дворцы и дома культуры, другие учреждения культуры и средств массовой информации</t>
  </si>
  <si>
    <t>440 00 00</t>
  </si>
  <si>
    <t>Предоставление субсидий муниципальным бюджетным учреждениям - дворцам и домам культуры, другим учреждениям культуры - на выполнение муниципального задания</t>
  </si>
  <si>
    <t>440 91 00</t>
  </si>
  <si>
    <t>Музеи и постоянные выставки</t>
  </si>
  <si>
    <t>441 00 00</t>
  </si>
  <si>
    <t>Предоставление субсидий муниципальным бюджетным учреждениям - музеям и постоянным выставкам - на выполнение муниципального задания</t>
  </si>
  <si>
    <t>441 91 00</t>
  </si>
  <si>
    <t>Библиотеки</t>
  </si>
  <si>
    <t>442 00 00</t>
  </si>
  <si>
    <t>Предоставление субсидий муниципальным бюджетным учреждениям - библиотекам - на выполнение муниципального задания</t>
  </si>
  <si>
    <t>442 91 00</t>
  </si>
  <si>
    <t>Комплектование книжных фондов библиотек муниципальных образований (софинансирование)</t>
  </si>
  <si>
    <t>442 99 00</t>
  </si>
  <si>
    <t>Реставрация музейных экспонатов</t>
  </si>
  <si>
    <t>922 04 01</t>
  </si>
  <si>
    <t>Комплектование фондов муниципальных библиотек края</t>
  </si>
  <si>
    <t>922 04 40</t>
  </si>
  <si>
    <t>Приобретение и установка систем охранно-пожарной сигнализации и оповещения, тревожной кнопки для муниципальных учреждений культуры и муниципальных образовательных учреждений в области культуры</t>
  </si>
  <si>
    <t>922 04 43</t>
  </si>
  <si>
    <t>Проведение культурных мероприятий</t>
  </si>
  <si>
    <t>922 04 51</t>
  </si>
  <si>
    <t>Другие вопросы в области культуры, кинематографии</t>
  </si>
  <si>
    <t>0804</t>
  </si>
  <si>
    <t>ГЦП "Сохранение и развитие культуры города Енисейска на 2009-2011 гг."</t>
  </si>
  <si>
    <t>795 07 00</t>
  </si>
  <si>
    <t>Физическая культура и спорт</t>
  </si>
  <si>
    <t>1100</t>
  </si>
  <si>
    <t>Физическая культура</t>
  </si>
  <si>
    <t>1101</t>
  </si>
  <si>
    <t>Центры спортивной подготовки</t>
  </si>
  <si>
    <t>482 00 00</t>
  </si>
  <si>
    <t>Субсидии центрам спортивной подготовки</t>
  </si>
  <si>
    <t>482 91 00</t>
  </si>
  <si>
    <t>Предоставление субсидий муниципальным бюджетным  учреждениям  в сфере физической культуры и спорта на выполнение муниципального задания</t>
  </si>
  <si>
    <t>Физкультурно-оздоровительная работа и спортивные мероприятия</t>
  </si>
  <si>
    <t>512 00 00</t>
  </si>
  <si>
    <t>512 97 00</t>
  </si>
  <si>
    <t>Выплаты, обеспечивающие уровень заработной платы работников бюджетной сферы не ниже  размера минимальной заработной платы (местный бюджет)</t>
  </si>
  <si>
    <t>ДЦП "Физическая культура и спорт в г. Енисейске на 2010-2013 гг"</t>
  </si>
  <si>
    <t>795 31 00</t>
  </si>
  <si>
    <t>Средства массовой информации</t>
  </si>
  <si>
    <t>1200</t>
  </si>
  <si>
    <t>Другие вопросы в области средств массовой информации</t>
  </si>
  <si>
    <t>1204</t>
  </si>
  <si>
    <t>Периодические издания, учрежденные органами законодательной и исполнительной власти</t>
  </si>
  <si>
    <t>457 00 00</t>
  </si>
  <si>
    <t xml:space="preserve">Предоставление субсидий муниципальным  бюджетным  учреждениям </t>
  </si>
  <si>
    <t>457 91 00</t>
  </si>
  <si>
    <t>457 99 00</t>
  </si>
  <si>
    <t>Администрация города Енисейска Красноярского края</t>
  </si>
  <si>
    <t>017</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</si>
  <si>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</si>
  <si>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</si>
  <si>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</si>
  <si>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</si>
  <si>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</si>
  <si>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002 03 00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</si>
  <si>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</si>
  <si>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</si>
  <si>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Центральный аппарат иных органов</t>
  </si>
  <si>
    <t>002 04 60</t>
  </si>
  <si>
    <t>Депутаты представительного органа муниципального образования</t>
  </si>
  <si>
    <t>002 12 00</t>
  </si>
  <si>
    <t>Функционирование Правительства Российской Федерации, высших органов исполнительной власти субъектов Российской Федерации, местных администраций</t>
  </si>
  <si>
    <t>0104</t>
  </si>
  <si>
    <t>Глава местной администрации (исполнительно-распорядительного органа муниципального образования)</t>
  </si>
  <si>
    <t>002 08 00</t>
  </si>
  <si>
    <t>121</t>
  </si>
  <si>
    <t>Осуществление государственных полномочий по созданию и обеспечению деятельности комиссий по делам несовершеннолетних и защите их прав</t>
  </si>
  <si>
    <t>521 02 01</t>
  </si>
  <si>
    <t>Обеспечение деятельности финансовых, налоговых и таможенных органов и органов финансового (финансово-бюджетного) надзора</t>
  </si>
  <si>
    <t>0106</t>
  </si>
  <si>
    <t>Руководитель контрольно-счетной палаты муниципального образования и его заместители</t>
  </si>
  <si>
    <t>002 25 00</t>
  </si>
  <si>
    <t>Резервные фонды</t>
  </si>
  <si>
    <t>0111</t>
  </si>
  <si>
    <t>070 00 00</t>
  </si>
  <si>
    <t>Резервные фонды местных администраций</t>
  </si>
  <si>
    <t>070 05 00</t>
  </si>
  <si>
    <t>Прочие расходы</t>
  </si>
  <si>
    <t>013</t>
  </si>
  <si>
    <t>Другие общегосударственные вопросы</t>
  </si>
  <si>
    <t>0113</t>
  </si>
  <si>
    <t>Субсидии муниципальным бюджетным учреждениям, обеспечивающим предоставление услуг в иных сферах деятельности, на выполнение муниципального задания</t>
  </si>
  <si>
    <t>002 91 00</t>
  </si>
  <si>
    <t>Реализация государственной политики в области приватизации и управления государственной и муниципальной собственностью</t>
  </si>
  <si>
    <t>090 00 00</t>
  </si>
  <si>
    <t>Оценка недвижимости, признание прав и регулирование отношений по государственной и муниципальной собственности</t>
  </si>
  <si>
    <t>090 02 00</t>
  </si>
  <si>
    <t>Учреждения по обеспечению хозяйственного обслуживания</t>
  </si>
  <si>
    <t>093 92 00</t>
  </si>
  <si>
    <t>Субсидии муниципальным автономеым учреждениям хозяйственного обслуживания на выполнение муниципального задания</t>
  </si>
  <si>
    <t>440 99 00</t>
  </si>
  <si>
    <t>Осуществление государственных полномочий в области архивного дела</t>
  </si>
  <si>
    <t>521 02 03</t>
  </si>
  <si>
    <t xml:space="preserve">Осуществление государственных полномочий по созданию и обеспечению деятельности административных  комиссий </t>
  </si>
  <si>
    <t>521 02 71</t>
  </si>
  <si>
    <t>ДЦП "Содействия занятости населения города Енисейска" на  2012-2014 годы</t>
  </si>
  <si>
    <t>795 35 00</t>
  </si>
  <si>
    <t>Закон края "О наделении органов местного самоуправления муниципальных районов и городских округов края отдельными госуд.полномочиями по обеспечению переселения граждан из районов Крайнего Севера и приравненных к ним местностей Красноярского края"</t>
  </si>
  <si>
    <t>813 00 00</t>
  </si>
  <si>
    <t>Администрирование переданных государственных полномочий по обеспечению переселения граждан из районов Крайнего Севера и приравненных к ним местностей Красноярского края</t>
  </si>
  <si>
    <t>813 00 03</t>
  </si>
  <si>
    <t xml:space="preserve"> 813 00 03</t>
  </si>
  <si>
    <t xml:space="preserve">500 </t>
  </si>
  <si>
    <t>Национальная оборона</t>
  </si>
  <si>
    <t>0200</t>
  </si>
  <si>
    <t>Мобилизационная и вневойсковая подготовка</t>
  </si>
  <si>
    <t>0203</t>
  </si>
  <si>
    <t xml:space="preserve">Руководство и управление в сфере установленных функций </t>
  </si>
  <si>
    <t>001 00 00</t>
  </si>
  <si>
    <t>Осуществление первичного воинского учета на территориях, где отсутствуют военные комиссариаты</t>
  </si>
  <si>
    <t>001 36 00</t>
  </si>
  <si>
    <t>Национальная безопасность и правоохранительная деятельность</t>
  </si>
  <si>
    <t>0300</t>
  </si>
  <si>
    <t>Обеспечение пожарной безопасности</t>
  </si>
  <si>
    <t>0310</t>
  </si>
  <si>
    <t>ДЦП "Пожарная безопасность г.Енисейска" на 2011-2013 годы</t>
  </si>
  <si>
    <t>795 27 00</t>
  </si>
  <si>
    <t>Другие вопросы в области национальной безопасности и правоохранительной деятельности</t>
  </si>
  <si>
    <t>0314</t>
  </si>
  <si>
    <t>ДЦП "Енисейск - безопасный город" на 2011-2013 годы</t>
  </si>
  <si>
    <t>795 28 00</t>
  </si>
  <si>
    <t>Национальная экономика</t>
  </si>
  <si>
    <t>0400</t>
  </si>
  <si>
    <t>Транспорт</t>
  </si>
  <si>
    <t>0408</t>
  </si>
  <si>
    <t>Автомобильный транспорт</t>
  </si>
  <si>
    <t>303 00 00</t>
  </si>
  <si>
    <t>Отдельные мероприятия в области автомобильного транспорта</t>
  </si>
  <si>
    <t>303 02 00</t>
  </si>
  <si>
    <t>Субсидии юридическим лицам</t>
  </si>
  <si>
    <t>006</t>
  </si>
  <si>
    <t>Другие вопросы в области национальной экономике</t>
  </si>
  <si>
    <t>0412</t>
  </si>
  <si>
    <t>Мероприятия в области строительства , архитектуры и градостроительства</t>
  </si>
  <si>
    <t>338 00 00</t>
  </si>
  <si>
    <t>ДЦП " Поддержка малого и среднего предпринимательства в г.Енисейске" на 2011-2013 годы</t>
  </si>
  <si>
    <t>795 23 00</t>
  </si>
  <si>
    <t>Жилищно-коммунальное хозяйство</t>
  </si>
  <si>
    <t>0500</t>
  </si>
  <si>
    <t>Жилищное хозяйство</t>
  </si>
  <si>
    <t>0501</t>
  </si>
  <si>
    <t>Строительство жилья для переселения граждан, проживающих в домах, признанных в установленном порядке непригодными  для проживания за счет средств местного бюджета</t>
  </si>
  <si>
    <t>922 39 01</t>
  </si>
  <si>
    <t>Коммунальное хозяйство</t>
  </si>
  <si>
    <t>0502</t>
  </si>
  <si>
    <t>Поддержка коммунального  хозяйства</t>
  </si>
  <si>
    <t>351 00 00</t>
  </si>
  <si>
    <t>Компенсация выпадающих доходов организациям, предоставляющим населению услуги теплоснабжения по тарифам, не обеспечивающим возмещение издержек за счет средств местного бюджета</t>
  </si>
  <si>
    <t>351 02 02</t>
  </si>
  <si>
    <t>Мероприятия в области коммунального хозяйства</t>
  </si>
  <si>
    <t>351 05 00</t>
  </si>
  <si>
    <t>Субсидия на компенсацию (возмещение расходов по компенсации) выпадающих доходов организаций жилищно-коммунального комплекса края</t>
  </si>
  <si>
    <t>521 01 02</t>
  </si>
  <si>
    <t>Благоустройство</t>
  </si>
  <si>
    <t>0503</t>
  </si>
  <si>
    <t>600 00 00</t>
  </si>
  <si>
    <t>Уличное освещение</t>
  </si>
  <si>
    <t>600 01 00</t>
  </si>
  <si>
    <t>Содержание автомобильных дорог и инженерных сооружений на них в границах городских округов  и поселений в рамках благоустройства</t>
  </si>
  <si>
    <t>600 02 00</t>
  </si>
  <si>
    <t>Организация и содержание мест захоронения</t>
  </si>
  <si>
    <t>600 04 00</t>
  </si>
  <si>
    <t>Прочие мероприятия по благоустройству городских  округов и поселений</t>
  </si>
  <si>
    <t>600 05 00</t>
  </si>
  <si>
    <t>Мероприятия в области образования</t>
  </si>
  <si>
    <t>436 00 00</t>
  </si>
  <si>
    <t>Выплата денежного вознаграждения при присвоении звания  "Заслуженный педагог г.Енисейска"</t>
  </si>
  <si>
    <t>436 85 01</t>
  </si>
  <si>
    <t>Выплата денежного вознаграждения при присвоении звания  "Лучший работник муниципальной системы образования"</t>
  </si>
  <si>
    <t>436 85 02</t>
  </si>
  <si>
    <t>Выплата именных стипендий одаренным учащимся образовательных учреждений города</t>
  </si>
  <si>
    <t>436 85 03</t>
  </si>
  <si>
    <t>Выплата денежного вознаграждения одаренным учащимся образовательных учреждений города</t>
  </si>
  <si>
    <t>436 85 04</t>
  </si>
  <si>
    <t>Осуществление государственных полномочий по организации деятельности по опеке и попечительству в отношении несовершенолетних</t>
  </si>
  <si>
    <t>521 02 54</t>
  </si>
  <si>
    <t>Здравоохранение</t>
  </si>
  <si>
    <t>0900</t>
  </si>
  <si>
    <t>Другие вопросы в области здравоохранения</t>
  </si>
  <si>
    <t>0909</t>
  </si>
  <si>
    <t>ГЦП "Поддержка здравоохранения в мероприятиях, направленных на снижение социально-значимых заболеваний на территории г.Енисейска 2010-2012гг"</t>
  </si>
  <si>
    <t>795 26 00</t>
  </si>
  <si>
    <t>Социальная помощь</t>
  </si>
  <si>
    <t>505 00 00</t>
  </si>
  <si>
    <t>Мероприятия в области социальной политики</t>
  </si>
  <si>
    <t>505 33 00</t>
  </si>
  <si>
    <t>Выплаты почетным гражданам г.Енисейска ежегодного материального вознаграждения</t>
  </si>
  <si>
    <t>505 33 02</t>
  </si>
  <si>
    <t>Выплата Минакову Юрию Дмитриевичу</t>
  </si>
  <si>
    <t>505 33 04</t>
  </si>
  <si>
    <t>ДЦП "Обеспечение жильем молодых семей"  на 2012-2015 годы</t>
  </si>
  <si>
    <t>795 18 00</t>
  </si>
  <si>
    <t>Компенсация расходов по стоимости провоза багажа неработающим пенсионерам по старости и по инвалидности</t>
  </si>
  <si>
    <t>813 00 01</t>
  </si>
  <si>
    <t>Оплата услуг почтовой связи или российский кредитных организациях</t>
  </si>
  <si>
    <t>813 00 02</t>
  </si>
  <si>
    <t>Обеспечение жилыми помещениями детей-сирот, детей, оставшихся без попечения родителей, а также лиц из их числа, детей, находившихся под опекой (попечительством), не имеющих закрепленного жилого помещения, за счет средств краевого бюджета</t>
  </si>
  <si>
    <t>505 36 02</t>
  </si>
  <si>
    <t>Обеспечение сохранности жилых помещений, закрепленных за детьми-сиротами и детьми, оставшимися без попечения родителей</t>
  </si>
  <si>
    <t>505 77 15</t>
  </si>
  <si>
    <t xml:space="preserve">Управление социальной защиты населения администрации города Енисейска </t>
  </si>
  <si>
    <t>018</t>
  </si>
  <si>
    <t>Стационарная медицинская помощь</t>
  </si>
  <si>
    <t>0901</t>
  </si>
  <si>
    <t>Осуществление государственных полномочий по обеспечению детей первого и второго года жизни специальными молочными продуктами детского питания</t>
  </si>
  <si>
    <t>505 83 00</t>
  </si>
  <si>
    <t>505 83 01</t>
  </si>
  <si>
    <t>Пенсионное обеспечение</t>
  </si>
  <si>
    <t>1001</t>
  </si>
  <si>
    <t>Доплаты к пенсиям, дополнительное пенсионное обеспечеие</t>
  </si>
  <si>
    <t>491 00 00</t>
  </si>
  <si>
    <t>Доплаты к пенсиям государственных служащих субъектов Российской Федерации и муниципальных служащих</t>
  </si>
  <si>
    <t>491 01 00</t>
  </si>
  <si>
    <t>Социальное обслуживание населения</t>
  </si>
  <si>
    <t>1002</t>
  </si>
  <si>
    <t>Реализация передаваемых полномочий по содержанию учреждений социального обслуживания населения по Закону края "О социальном обслуживании населения"</t>
  </si>
  <si>
    <t>521 02 61</t>
  </si>
  <si>
    <t>Закон Российской Федерации "О донорстве крови и ее компонентов"</t>
  </si>
  <si>
    <t>505 29 00</t>
  </si>
  <si>
    <t>Обеспечение мер социальной поддержки  для лиц, награжденным знаком "Почетный Донор России"</t>
  </si>
  <si>
    <t>505 29 01</t>
  </si>
  <si>
    <t>Выплаты почетным гражданам г.Енисейска для оплаты жилья и коммунальных услуг</t>
  </si>
  <si>
    <t>505 33 01</t>
  </si>
  <si>
    <t>Льготная подписка на газету для пенсионеров города Енисейска</t>
  </si>
  <si>
    <t>505 33 03</t>
  </si>
  <si>
    <t>Выплаты инвалидам компенсационных страховых премий по договорам обязательного страхования гражданской ответственности владельцев транспортных средств</t>
  </si>
  <si>
    <t>505 45 00</t>
  </si>
  <si>
    <t xml:space="preserve">505 45 00 </t>
  </si>
  <si>
    <t>Оплата жилищно-коммунальных услуг отдельным категориям граждан</t>
  </si>
  <si>
    <t>505 46 00</t>
  </si>
  <si>
    <t>Закон края  "О ежемесячном пособии на ребенка"</t>
  </si>
  <si>
    <t>505 53 00</t>
  </si>
  <si>
    <t>Ежемесячное  пособие на ребенка</t>
  </si>
  <si>
    <t>505 53 01</t>
  </si>
  <si>
    <t>Достака и пересылка ежемесячного пособия на ребенка</t>
  </si>
  <si>
    <t>505 53 02</t>
  </si>
  <si>
    <t>Закон края "О мерах социальной поддержки реабилитированных лиц и лиц, признанных пострадавшими от политических репрессий"</t>
  </si>
  <si>
    <t>505 60 00</t>
  </si>
  <si>
    <t>Ежемесячная денежная выплата реабилитированным лицам и лицам,  признанным пострадавшим от политических репрессий</t>
  </si>
  <si>
    <t>505 60 05</t>
  </si>
  <si>
    <t>Достака и пересылка ежемесячных денежных выплат</t>
  </si>
  <si>
    <t>505 60 26</t>
  </si>
  <si>
    <t>Закон края "О социальной поддержке населения при оплате жилья и коммунальных услуг"</t>
  </si>
  <si>
    <t>505 65 00</t>
  </si>
  <si>
    <t>Предоставление субсидий в качестве помощи для оплаты жилья и коммунальных услуг отдельным категориям граждан, за исключением реабилитированных лиц и лиц, признанных пострадавшими от политических репрессий, лиц, проработавших в тылу</t>
  </si>
  <si>
    <t>505 65 01</t>
  </si>
  <si>
    <t>Доставка и пересылка субсидий, предоставляемых  в качестве помощи для оплаты жилья и коммунальных услуг отдельным категориям граждан, за исключением реабилитированных лиц и лиц, признанных пострадавшими от политических репрессий, лиц, проработавших в тылу</t>
  </si>
  <si>
    <t>505 65 02</t>
  </si>
  <si>
    <t>Предоставление субсидий в качестве помощи для оплаты жилья и коммунальных услуг с учетом доходов</t>
  </si>
  <si>
    <t>505 65 04</t>
  </si>
  <si>
    <t>Доставка субсидий, предоставляемых  в качестве помощи для оплаты жилья и коммунальных услуг с учетом доходов</t>
  </si>
  <si>
    <t>505 65 11</t>
  </si>
  <si>
    <t>Закон края "О мерах социальной поддержки ветеранов"</t>
  </si>
  <si>
    <t>505 66 00</t>
  </si>
  <si>
    <t>Ежемесячная денежная выплата ветеранам труда и труженникам тыла</t>
  </si>
  <si>
    <t>505 66 09</t>
  </si>
  <si>
    <t>Ежемесячная денежная выплата ветеранам труда края, пенсионерам, родителям и вдовам (вдовцам) военослужащих</t>
  </si>
  <si>
    <t>505 66 10</t>
  </si>
  <si>
    <t xml:space="preserve">Доставка и пересылка ежемесячных денежных выплат </t>
  </si>
  <si>
    <t>505 66 26</t>
  </si>
  <si>
    <t>Закон края "О дополнительных мерах социальной поддержки членов семей военослужащих, лиц рядового и начальствующего состава органов внутренних дел,  погибших (умерших) при исполнении обязанностей военной службы (служебных обязанностей)</t>
  </si>
  <si>
    <t>505 67 00</t>
  </si>
  <si>
    <t>Ежемесячная денежная выплата</t>
  </si>
  <si>
    <t>505 67 01</t>
  </si>
  <si>
    <t>Доставка и пересылка ежемесячной денежной выплаты членам семей военослужащих, лиц рядового и начальствующего состава органов внутренних дел, погибших (умерших) при исполлнении обязанностей военной службы</t>
  </si>
  <si>
    <t>505 67 02</t>
  </si>
  <si>
    <t>Ежемесячное денежное вознаграждение лицам, организовавшим приемную семью</t>
  </si>
  <si>
    <t>505 70 01</t>
  </si>
  <si>
    <t>Закон края "О социальной поддержке семей, имеющих детей , в Красноярском крае"</t>
  </si>
  <si>
    <t>505 78 00</t>
  </si>
  <si>
    <t>Ежегодное пособие на ребенка школьного возраста</t>
  </si>
  <si>
    <t>505 78 05</t>
  </si>
  <si>
    <t>Ежемесячное пособие семьям с детьми, имеющим детей,  в которых родители инвалиды</t>
  </si>
  <si>
    <t>505 78 06</t>
  </si>
  <si>
    <t>Ежемесячная компенсация расходов по приобретению единого социального проездного билета или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t>
  </si>
  <si>
    <t>505 78 08</t>
  </si>
  <si>
    <t>Доставка и пересылка ежегодного пособия а ребенка школьного возраста, ежемесячной комп. расходов  по приобретению единого социального проездного билета,  единой социальной карты,  ежем.денежной выплаты семьям имеющих  детей, в которых родители инвалиды</t>
  </si>
  <si>
    <t xml:space="preserve">505 78 09 </t>
  </si>
  <si>
    <t>Обеспечение бесплатного проезда детей и сопровождающих лиц до места нахождения детских оздоровительных лагерей и обратно</t>
  </si>
  <si>
    <t xml:space="preserve">505 78 10 </t>
  </si>
  <si>
    <t>Компенсация стоимости проезда к месту амбулаторного  консультирования и обследования, стационарного лечения, санаторно-курортного лечения и обратно</t>
  </si>
  <si>
    <t xml:space="preserve">505 78 11 </t>
  </si>
  <si>
    <t>505 78 11</t>
  </si>
  <si>
    <t>Ежемесячная доплата к пенсии по случаю потери кормильца на детей погибших (умерших) военослужащих</t>
  </si>
  <si>
    <t>505 78 12</t>
  </si>
  <si>
    <t>Закон края "О социальной поддержке инвалидов"</t>
  </si>
  <si>
    <t xml:space="preserve">018 </t>
  </si>
  <si>
    <t>505 79 00</t>
  </si>
  <si>
    <t>Компенсационные выплаты родителям и законным представителям детей-инвалидов родительской платы, фактически взимаемой за содержание ребенка-инвалида в муниципальном дошкольном образовательном учреждении</t>
  </si>
  <si>
    <t>505 79 04</t>
  </si>
  <si>
    <t xml:space="preserve">Компенсационные выплаты за приобретенные специальные учебные пособия и литературу инвалидам, родителям и законным представителям детей-инвалидов </t>
  </si>
  <si>
    <t>505 79 06</t>
  </si>
  <si>
    <t>Доставка и пересылка ежемесячных денежных и компенсационных выплат инвалидам,  родителям и законным представителям детей-инвалидов в соответствии с Законом Красноярского края  "О социальной поддержке инвалидов"</t>
  </si>
  <si>
    <t>505 79 07</t>
  </si>
  <si>
    <t>Компенсация расходов на проезд инвалидам (в том числе детям-инвалидам) к месту проведения обследования, медико-социальной экспертизы, реабилитации и обратно</t>
  </si>
  <si>
    <t>505 79 09</t>
  </si>
  <si>
    <t>Ежемесячные денежные выплаты родителям и законным представителям детей-инвалидов, осуществляющих их воспитание и обучение на дому</t>
  </si>
  <si>
    <t>505 79 11</t>
  </si>
  <si>
    <t>Закон края "О выплате социального пособия на погребение и возмещение стоимости услуг по погребению"</t>
  </si>
  <si>
    <t>505 91 00</t>
  </si>
  <si>
    <t>Социальное пособие на погребение</t>
  </si>
  <si>
    <t>505 91 01</t>
  </si>
  <si>
    <t>Возмещение специализированным службам по вопросам похоронного дела стоимости услуг по погребению</t>
  </si>
  <si>
    <t>505 91 02</t>
  </si>
  <si>
    <t>Доставка и пересылка социального пособия на погребение</t>
  </si>
  <si>
    <t>505 91 03</t>
  </si>
  <si>
    <t>Финансирование расходов, связанных с преджоставлением дополнительных мер социальной поддержки бгражданам, подвергшимся радиационному воздействию и членам их семей</t>
  </si>
  <si>
    <t>505 94 00</t>
  </si>
  <si>
    <t xml:space="preserve">Ежемесячная денежная выплата отдельным категориям граждан, подвергшимся радиационному воздействию </t>
  </si>
  <si>
    <t>505 94 01</t>
  </si>
  <si>
    <t>Доставка и пересылка ежегодных денежных выплат отдельным категориям граждан, подвергшимся радиоционному воздействию и ежемесячных денежных выплат членам семей отдельных категорий граждан, подвергшимся радиационному воздействию</t>
  </si>
  <si>
    <t>505 94 03</t>
  </si>
  <si>
    <t>Финансирование расходов, связанных с преджоставлением дополнительных мер социальной поддержки беременным женщинам</t>
  </si>
  <si>
    <t>505 98 00</t>
  </si>
  <si>
    <t>Компенсация стоимости проезда к месту проведения медицинских консультаций, обследования, лечения, перенотальной (дородовой) диагностики нарушений развития ребенка, родоразрешений и обратно</t>
  </si>
  <si>
    <t>505 98 01</t>
  </si>
  <si>
    <t>Доставка и пересылка компенсации стоимости проезда</t>
  </si>
  <si>
    <t>505 98 02</t>
  </si>
  <si>
    <t>Региональные целевые программы</t>
  </si>
  <si>
    <t>522 00 00</t>
  </si>
  <si>
    <t>Долгосрочная целевая программа "Старшее поколение" на 2011-2013 годы</t>
  </si>
  <si>
    <t>522 68 00</t>
  </si>
  <si>
    <t>Единовременная адресная материальная помощь на ремонт жилого помещения одиноко проживающим пенсионерам старше 65 лет, одиноко проживающим супружеским парам из числа пенсионеров старше 65 лет</t>
  </si>
  <si>
    <t>522 68 05</t>
  </si>
  <si>
    <t>Доставка и пересылка материальной помощи на ремонт жилья</t>
  </si>
  <si>
    <t>522 68 06</t>
  </si>
  <si>
    <t>Долгосрочная целевая программа "Социальная поддержка населения, Красноярского края" на 2011-2013 годы</t>
  </si>
  <si>
    <t>522 71 00</t>
  </si>
  <si>
    <t>Предоставление единовременной адресной материальной помощи обратившимся гражданам, находящимся в трудной жизненной ситуации</t>
  </si>
  <si>
    <t>522 71 01</t>
  </si>
  <si>
    <t>Предоставление единовременной адресной материальной помощи обратившимся одиноко проживающим гражданам пожилого возраста, а также семьям граждан пожилого возраста, в составе которых отсутствуют трудоспособные граждане, на ремонт жилого помещения</t>
  </si>
  <si>
    <t>522 71 02</t>
  </si>
  <si>
    <t>Предоставление единовременной адресной материальной помощи отдельным категориям граждан на ремонт печного отопления и электропроводки</t>
  </si>
  <si>
    <t>522 71 03</t>
  </si>
  <si>
    <t>Доставка и пересылка единовременной адресной материальной помощи</t>
  </si>
  <si>
    <t>522 71 04</t>
  </si>
  <si>
    <t>ГЦП "Реализация социальной политики для населения города Енисейска" на 2009-2011 годы</t>
  </si>
  <si>
    <t>795 24 00</t>
  </si>
  <si>
    <t>Долгосрочная целевая программа "Дети" на 2010-2012 годы</t>
  </si>
  <si>
    <t>522 37 00</t>
  </si>
  <si>
    <t>Компенсационные выплаты родителю(законному представителю - опекуну, приемному родителю), совместно проживающему с ребенком раннего возраста от 1,5 до 3 лет, которому временно не предоставлено место в дошкольном образовательном учреждении</t>
  </si>
  <si>
    <t>522 37 38</t>
  </si>
  <si>
    <t>Доставка компенсационных выплат родителю (законному представителю - опекуну, приемному родителю), совместно проживающему с ребенком раннего возраста от 1,5 до 3 лет, которому временно не предоставлено место в дошкольном образовательном учреждении</t>
  </si>
  <si>
    <t>522 37 39</t>
  </si>
  <si>
    <t>Другие вопросы в области социальной политики</t>
  </si>
  <si>
    <t>1006</t>
  </si>
  <si>
    <t>Осуществление государственных полномочий по организции деятельности органов управления социальной защиты населения</t>
  </si>
  <si>
    <t>521 02 02</t>
  </si>
  <si>
    <t>Резерв нераспределенных расходов</t>
  </si>
  <si>
    <t>999 01 00</t>
  </si>
  <si>
    <t>Обслуживание государственного и муниципального долга</t>
  </si>
  <si>
    <t>1300</t>
  </si>
  <si>
    <t>Процентные платежи по долговым обязательствам</t>
  </si>
  <si>
    <t>1301</t>
  </si>
  <si>
    <t>065 00 00</t>
  </si>
  <si>
    <t>Процентные платежи по муниципальному долгу</t>
  </si>
  <si>
    <t>065 03 00</t>
  </si>
  <si>
    <t>Условно утвержденные расходы</t>
  </si>
  <si>
    <t>999 00 00</t>
  </si>
  <si>
    <t>ВСЕГО</t>
  </si>
  <si>
    <t xml:space="preserve">   от "14 " декабря   2011г.   №  25-181 </t>
  </si>
  <si>
    <t>Финансовое  управление администрации города Енисейска Красноярского края</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</si>
</sst>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s>
  <fonts count="46">
    <font>
      <sz val="10"/>
      <name val="Arial Cyr"/>
      <family val="0"/>
    </font>
    <font>
      <sz val="11"/>
      <name val="Arial Cyr"/>
      <family val="0"/>
    </font>
    <font>
      <sz val="10"/>
      <name val="Times New Roman"/>
      <family val="1"/>
    </font>
    <font>
      <sz val="11"/>
      <name val="Times New Roman Cyr"/>
      <family val="1"/>
    </font>
    <font>
      <sz val="12"/>
      <name val="Times New Roman Cyr"/>
      <family val="1"/>
    </font>
    <font>
      <b/>
      <sz val="12"/>
      <name val="Times New Roman Cyr"/>
      <family val="1"/>
    </font>
    <font>
      <b/>
      <sz val="12"/>
      <name val="Arial Cyr"/>
      <family val="0"/>
    </font>
    <font>
      <b/>
      <sz val="10"/>
      <name val="Times New Roman Cyr"/>
      <family val="1"/>
    </font>
    <font>
      <b/>
      <sz val="10"/>
      <name val="Arial Cyr"/>
      <family val="0"/>
    </font>
    <font>
      <sz val="10"/>
      <name val="Times New Roman Cyr"/>
      <family val="1"/>
    </font>
    <font>
      <b/>
      <sz val="10"/>
      <color indexed="63"/>
      <name val="Arial"/>
      <family val="0"/>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53">
    <xf numFmtId="0" fontId="0" fillId="0" borderId="0" xfId="0" applyAlignment="1">
      <alignment/>
    </xf>
    <xf numFmtId="0" fontId="1" fillId="0" borderId="0" xfId="0" applyFont="1" applyAlignment="1">
      <alignment/>
    </xf>
    <xf numFmtId="0" fontId="0" fillId="0" borderId="0" xfId="0" applyAlignment="1">
      <alignment horizontal="center"/>
    </xf>
    <xf numFmtId="0" fontId="3" fillId="0" borderId="0" xfId="0" applyFont="1" applyFill="1" applyAlignment="1">
      <alignment/>
    </xf>
    <xf numFmtId="0" fontId="4" fillId="0" borderId="0" xfId="0" applyFont="1" applyFill="1" applyAlignment="1">
      <alignment/>
    </xf>
    <xf numFmtId="0" fontId="4" fillId="0" borderId="0" xfId="0" applyFont="1" applyFill="1" applyAlignment="1">
      <alignment horizontal="center"/>
    </xf>
    <xf numFmtId="164" fontId="4" fillId="0" borderId="0" xfId="0" applyNumberFormat="1" applyFont="1" applyFill="1" applyAlignment="1">
      <alignment horizontal="right" vertical="center" wrapText="1"/>
    </xf>
    <xf numFmtId="0" fontId="9" fillId="0" borderId="0" xfId="0" applyFont="1" applyFill="1" applyAlignment="1">
      <alignment/>
    </xf>
    <xf numFmtId="0" fontId="9" fillId="0" borderId="0" xfId="0" applyFont="1" applyFill="1" applyAlignment="1">
      <alignment horizontal="center"/>
    </xf>
    <xf numFmtId="164" fontId="10" fillId="0" borderId="0" xfId="0" applyNumberFormat="1" applyFont="1" applyAlignment="1">
      <alignment horizontal="right"/>
    </xf>
    <xf numFmtId="0"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49" fontId="11" fillId="0" borderId="10" xfId="0" applyNumberFormat="1" applyFont="1" applyBorder="1" applyAlignment="1">
      <alignment vertical="top" wrapText="1"/>
    </xf>
    <xf numFmtId="49" fontId="11" fillId="0" borderId="10" xfId="0" applyNumberFormat="1" applyFont="1" applyBorder="1" applyAlignment="1">
      <alignment horizontal="center"/>
    </xf>
    <xf numFmtId="165" fontId="11" fillId="0" borderId="10" xfId="0" applyNumberFormat="1" applyFont="1" applyBorder="1" applyAlignment="1">
      <alignment/>
    </xf>
    <xf numFmtId="49" fontId="11" fillId="0" borderId="10" xfId="0" applyNumberFormat="1" applyFont="1" applyBorder="1" applyAlignment="1">
      <alignment horizontal="center" vertical="top"/>
    </xf>
    <xf numFmtId="165" fontId="11" fillId="0" borderId="10" xfId="0" applyNumberFormat="1" applyFont="1" applyBorder="1" applyAlignment="1">
      <alignment vertical="top"/>
    </xf>
    <xf numFmtId="49" fontId="2" fillId="0" borderId="10" xfId="0" applyNumberFormat="1" applyFont="1" applyBorder="1" applyAlignment="1">
      <alignment vertical="top" wrapText="1"/>
    </xf>
    <xf numFmtId="49" fontId="2" fillId="0" borderId="10" xfId="0" applyNumberFormat="1" applyFont="1" applyBorder="1" applyAlignment="1">
      <alignment horizontal="center" vertical="top"/>
    </xf>
    <xf numFmtId="165" fontId="2" fillId="0" borderId="10" xfId="0" applyNumberFormat="1" applyFont="1" applyBorder="1" applyAlignment="1">
      <alignment/>
    </xf>
    <xf numFmtId="0" fontId="2" fillId="0" borderId="10" xfId="0" applyNumberFormat="1" applyFont="1" applyFill="1" applyBorder="1" applyAlignment="1">
      <alignment horizontal="justify" wrapText="1"/>
    </xf>
    <xf numFmtId="49" fontId="2" fillId="0" borderId="10" xfId="0" applyNumberFormat="1" applyFont="1" applyBorder="1" applyAlignment="1">
      <alignment horizontal="center"/>
    </xf>
    <xf numFmtId="49" fontId="2" fillId="0" borderId="10" xfId="0" applyNumberFormat="1" applyFont="1" applyBorder="1" applyAlignment="1">
      <alignment horizontal="justify" vertical="top" wrapText="1"/>
    </xf>
    <xf numFmtId="49" fontId="11" fillId="0" borderId="10" xfId="0" applyNumberFormat="1" applyFont="1" applyBorder="1" applyAlignment="1">
      <alignment horizontal="justify" wrapText="1"/>
    </xf>
    <xf numFmtId="49" fontId="2" fillId="0" borderId="10" xfId="0" applyNumberFormat="1" applyFont="1" applyBorder="1" applyAlignment="1">
      <alignment horizontal="justify" wrapText="1"/>
    </xf>
    <xf numFmtId="49" fontId="11" fillId="0" borderId="10" xfId="0" applyNumberFormat="1" applyFont="1" applyBorder="1" applyAlignment="1">
      <alignment wrapText="1"/>
    </xf>
    <xf numFmtId="165" fontId="2" fillId="0" borderId="10" xfId="0" applyNumberFormat="1" applyFont="1" applyBorder="1" applyAlignment="1">
      <alignment vertical="top"/>
    </xf>
    <xf numFmtId="49" fontId="2" fillId="0" borderId="10" xfId="0" applyNumberFormat="1" applyFont="1" applyBorder="1" applyAlignment="1">
      <alignment wrapText="1"/>
    </xf>
    <xf numFmtId="49" fontId="11" fillId="0" borderId="10" xfId="0" applyNumberFormat="1" applyFont="1" applyBorder="1" applyAlignment="1">
      <alignment horizontal="justify" vertical="top" wrapText="1"/>
    </xf>
    <xf numFmtId="0" fontId="11" fillId="0" borderId="11" xfId="0" applyNumberFormat="1" applyFont="1" applyFill="1" applyBorder="1" applyAlignment="1">
      <alignment horizontal="justify" wrapText="1"/>
    </xf>
    <xf numFmtId="49" fontId="2" fillId="0" borderId="12" xfId="0" applyNumberFormat="1" applyFont="1" applyBorder="1" applyAlignment="1">
      <alignment horizontal="center"/>
    </xf>
    <xf numFmtId="49" fontId="11" fillId="0" borderId="12" xfId="0" applyNumberFormat="1" applyFont="1" applyBorder="1" applyAlignment="1">
      <alignment horizontal="center"/>
    </xf>
    <xf numFmtId="165" fontId="11" fillId="0" borderId="10" xfId="0" applyNumberFormat="1" applyFont="1" applyBorder="1" applyAlignment="1">
      <alignment horizontal="right"/>
    </xf>
    <xf numFmtId="49" fontId="2" fillId="0" borderId="10" xfId="0" applyNumberFormat="1" applyFont="1" applyFill="1" applyBorder="1" applyAlignment="1">
      <alignment horizontal="center" wrapText="1"/>
    </xf>
    <xf numFmtId="0" fontId="8" fillId="0" borderId="10" xfId="0" applyFont="1" applyBorder="1" applyAlignment="1">
      <alignment/>
    </xf>
    <xf numFmtId="0" fontId="11" fillId="0" borderId="10" xfId="0" applyFont="1" applyBorder="1" applyAlignment="1">
      <alignment/>
    </xf>
    <xf numFmtId="0" fontId="11" fillId="0" borderId="10" xfId="0" applyFont="1" applyBorder="1" applyAlignment="1">
      <alignment horizontal="center"/>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165" fontId="0" fillId="0" borderId="0" xfId="0" applyNumberFormat="1" applyFont="1" applyAlignment="1">
      <alignment/>
    </xf>
    <xf numFmtId="165" fontId="0" fillId="0" borderId="0" xfId="0" applyNumberFormat="1" applyFont="1" applyAlignment="1">
      <alignment horizontal="right"/>
    </xf>
    <xf numFmtId="0" fontId="0" fillId="0" borderId="0" xfId="0" applyAlignment="1">
      <alignment/>
    </xf>
    <xf numFmtId="165" fontId="0" fillId="0" borderId="0" xfId="0" applyNumberFormat="1" applyAlignment="1">
      <alignment/>
    </xf>
    <xf numFmtId="164" fontId="0" fillId="0" borderId="0" xfId="0" applyNumberFormat="1" applyAlignment="1">
      <alignment/>
    </xf>
    <xf numFmtId="164" fontId="0" fillId="0" borderId="0" xfId="0" applyNumberFormat="1" applyAlignment="1">
      <alignment/>
    </xf>
    <xf numFmtId="0" fontId="7" fillId="0" borderId="0" xfId="0" applyFont="1" applyFill="1" applyAlignment="1">
      <alignment horizontal="center"/>
    </xf>
    <xf numFmtId="0" fontId="8" fillId="0" borderId="0" xfId="0" applyFont="1" applyAlignment="1">
      <alignment/>
    </xf>
    <xf numFmtId="0" fontId="2" fillId="0" borderId="0" xfId="0" applyFont="1" applyFill="1" applyAlignment="1">
      <alignment horizontal="left"/>
    </xf>
    <xf numFmtId="0" fontId="2" fillId="0" borderId="0" xfId="0" applyFont="1" applyFill="1" applyAlignment="1">
      <alignment horizontal="center"/>
    </xf>
    <xf numFmtId="0" fontId="5" fillId="0" borderId="0" xfId="0" applyFont="1" applyFill="1" applyAlignment="1">
      <alignment horizontal="center"/>
    </xf>
    <xf numFmtId="0" fontId="6" fillId="0" borderId="0" xfId="0" applyFon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er\&#1056;&#1072;&#1073;&#1086;&#1095;&#1080;&#1081;%20&#1089;&#1090;&#1086;&#1083;\&#1053;&#1042;\&#1041;&#1102;&#1076;&#1078;&#1077;&#1090;%202012\&#1041;&#1102;&#1076;&#1078;&#1077;&#1090;%202012%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Главе"/>
      <sheetName val="Бюджет"/>
      <sheetName val="Ведомственная"/>
      <sheetName val="Расходы"/>
      <sheetName val="ПНО"/>
      <sheetName val="ГЦП"/>
      <sheetName val="Итоги"/>
      <sheetName val="МБТ"/>
      <sheetName val="Внешкольные"/>
      <sheetName val="Школы"/>
      <sheetName val="Д.сады"/>
      <sheetName val="УО"/>
      <sheetName val="К-ра АУП,ЦБС"/>
      <sheetName val="Культура"/>
      <sheetName val="ФЭУ"/>
      <sheetName val="0114"/>
      <sheetName val="Администрация"/>
      <sheetName val="Лист1"/>
      <sheetName val="6,5%"/>
      <sheetName val="Лист3"/>
    </sheetNames>
    <sheetDataSet>
      <sheetData sheetId="1">
        <row r="4">
          <cell r="I4">
            <v>1035000</v>
          </cell>
          <cell r="K4">
            <v>1028000</v>
          </cell>
          <cell r="L4">
            <v>1078000</v>
          </cell>
        </row>
        <row r="9">
          <cell r="I9">
            <v>834200</v>
          </cell>
          <cell r="K9">
            <v>870000</v>
          </cell>
          <cell r="L9">
            <v>880000</v>
          </cell>
        </row>
        <row r="14">
          <cell r="I14">
            <v>460000</v>
          </cell>
          <cell r="K14">
            <v>700000</v>
          </cell>
          <cell r="L14">
            <v>760000</v>
          </cell>
        </row>
        <row r="19">
          <cell r="I19">
            <v>687000</v>
          </cell>
          <cell r="K19">
            <v>682000</v>
          </cell>
          <cell r="L19">
            <v>722000</v>
          </cell>
        </row>
        <row r="24">
          <cell r="I24">
            <v>549000</v>
          </cell>
          <cell r="K24">
            <v>528000</v>
          </cell>
          <cell r="L24">
            <v>568000</v>
          </cell>
        </row>
        <row r="29">
          <cell r="I29">
            <v>1058000</v>
          </cell>
          <cell r="K29">
            <v>1060000</v>
          </cell>
          <cell r="L29">
            <v>1060000</v>
          </cell>
        </row>
        <row r="34">
          <cell r="I34">
            <v>24200000</v>
          </cell>
          <cell r="K34">
            <v>26670000</v>
          </cell>
          <cell r="L34">
            <v>26870000</v>
          </cell>
        </row>
        <row r="40">
          <cell r="I40">
            <v>7330000</v>
          </cell>
          <cell r="K40">
            <v>7685000</v>
          </cell>
          <cell r="L40">
            <v>7745000</v>
          </cell>
        </row>
        <row r="47">
          <cell r="I47">
            <v>600000</v>
          </cell>
        </row>
        <row r="49">
          <cell r="I49">
            <v>3530000</v>
          </cell>
          <cell r="K49">
            <v>3600000</v>
          </cell>
        </row>
        <row r="54">
          <cell r="I54">
            <v>3632000</v>
          </cell>
          <cell r="K54">
            <v>3790000</v>
          </cell>
        </row>
        <row r="59">
          <cell r="I59">
            <v>480000</v>
          </cell>
        </row>
        <row r="64">
          <cell r="I64">
            <v>2592000</v>
          </cell>
          <cell r="K64">
            <v>2900000</v>
          </cell>
          <cell r="L64">
            <v>2930000</v>
          </cell>
        </row>
        <row r="71">
          <cell r="I71">
            <v>125000</v>
          </cell>
        </row>
        <row r="72">
          <cell r="I72">
            <v>150000</v>
          </cell>
        </row>
        <row r="75">
          <cell r="I75">
            <v>16000000</v>
          </cell>
          <cell r="K75">
            <v>6000000</v>
          </cell>
        </row>
        <row r="77">
          <cell r="I77">
            <v>3000000</v>
          </cell>
        </row>
        <row r="78">
          <cell r="I78">
            <v>557200</v>
          </cell>
        </row>
        <row r="79">
          <cell r="I79">
            <v>1922100</v>
          </cell>
        </row>
        <row r="100">
          <cell r="I100">
            <v>6050000</v>
          </cell>
          <cell r="K100">
            <v>6930000</v>
          </cell>
          <cell r="L100">
            <v>7070000</v>
          </cell>
        </row>
        <row r="113">
          <cell r="I113">
            <v>1167000</v>
          </cell>
          <cell r="K113">
            <v>1530000</v>
          </cell>
          <cell r="L113">
            <v>1585000</v>
          </cell>
        </row>
        <row r="120">
          <cell r="I120">
            <v>30260000</v>
          </cell>
          <cell r="K120">
            <v>33600000</v>
          </cell>
          <cell r="L120">
            <v>34000000</v>
          </cell>
        </row>
        <row r="126">
          <cell r="I126">
            <v>9695000</v>
          </cell>
          <cell r="K126">
            <v>10550000</v>
          </cell>
          <cell r="L126">
            <v>10650000</v>
          </cell>
        </row>
        <row r="132">
          <cell r="I132">
            <v>5068000</v>
          </cell>
          <cell r="K132">
            <v>5530000</v>
          </cell>
          <cell r="L132">
            <v>5590000</v>
          </cell>
        </row>
        <row r="139">
          <cell r="I139">
            <v>6580000</v>
          </cell>
          <cell r="K139">
            <v>6428000</v>
          </cell>
          <cell r="L139">
            <v>6100000</v>
          </cell>
        </row>
        <row r="145">
          <cell r="I145">
            <v>2769000</v>
          </cell>
          <cell r="K145">
            <v>2766000</v>
          </cell>
          <cell r="L145">
            <v>2763000</v>
          </cell>
        </row>
        <row r="150">
          <cell r="I150">
            <v>5762000</v>
          </cell>
          <cell r="K150">
            <v>5994000</v>
          </cell>
          <cell r="L150">
            <v>5994000</v>
          </cell>
        </row>
        <row r="155">
          <cell r="I155">
            <v>727000</v>
          </cell>
          <cell r="K155">
            <v>508000</v>
          </cell>
          <cell r="L155">
            <v>510000</v>
          </cell>
        </row>
        <row r="160">
          <cell r="I160">
            <v>60000</v>
          </cell>
        </row>
        <row r="161">
          <cell r="I161">
            <v>85000</v>
          </cell>
        </row>
        <row r="162">
          <cell r="I162">
            <v>195000</v>
          </cell>
        </row>
        <row r="167">
          <cell r="I167">
            <v>650000</v>
          </cell>
        </row>
        <row r="169">
          <cell r="I169">
            <v>7753000</v>
          </cell>
          <cell r="K169">
            <v>9387000</v>
          </cell>
          <cell r="L169">
            <v>9553300</v>
          </cell>
        </row>
        <row r="175">
          <cell r="I175">
            <v>4408000</v>
          </cell>
          <cell r="K175">
            <v>4965000</v>
          </cell>
          <cell r="L175">
            <v>5040000</v>
          </cell>
        </row>
        <row r="181">
          <cell r="I181">
            <v>5220000</v>
          </cell>
          <cell r="K181">
            <v>5830000</v>
          </cell>
          <cell r="L181">
            <v>5860000</v>
          </cell>
        </row>
        <row r="187">
          <cell r="I187">
            <v>2366000</v>
          </cell>
          <cell r="K187">
            <v>2464000</v>
          </cell>
          <cell r="L187">
            <v>2474000</v>
          </cell>
        </row>
        <row r="192">
          <cell r="I192">
            <v>2045000</v>
          </cell>
          <cell r="K192">
            <v>2149000</v>
          </cell>
          <cell r="L192">
            <v>2152600</v>
          </cell>
        </row>
        <row r="197">
          <cell r="I197">
            <v>1800000</v>
          </cell>
          <cell r="K197">
            <v>2244800</v>
          </cell>
          <cell r="L197">
            <v>2325100</v>
          </cell>
        </row>
        <row r="204">
          <cell r="I204">
            <v>700000</v>
          </cell>
        </row>
        <row r="207">
          <cell r="I207">
            <v>450000</v>
          </cell>
        </row>
        <row r="209">
          <cell r="I209">
            <v>554600</v>
          </cell>
          <cell r="K209">
            <v>555000</v>
          </cell>
          <cell r="L209">
            <v>555000</v>
          </cell>
        </row>
        <row r="211">
          <cell r="I211">
            <v>1200000</v>
          </cell>
        </row>
        <row r="217">
          <cell r="I217">
            <v>940000</v>
          </cell>
          <cell r="K217">
            <v>1110000</v>
          </cell>
        </row>
        <row r="224">
          <cell r="I224">
            <v>550000</v>
          </cell>
          <cell r="K224">
            <v>570000</v>
          </cell>
          <cell r="L224">
            <v>500000</v>
          </cell>
        </row>
        <row r="226">
          <cell r="I226">
            <v>800000</v>
          </cell>
          <cell r="K226">
            <v>333000</v>
          </cell>
          <cell r="L22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929"/>
  <sheetViews>
    <sheetView tabSelected="1" zoomScalePageLayoutView="0" workbookViewId="0" topLeftCell="A484">
      <selection activeCell="A484" sqref="A484"/>
    </sheetView>
  </sheetViews>
  <sheetFormatPr defaultColWidth="9.00390625" defaultRowHeight="12.75"/>
  <cols>
    <col min="1" max="1" width="43.75390625" style="1" customWidth="1"/>
    <col min="2" max="2" width="8.875" style="0" customWidth="1"/>
    <col min="3" max="3" width="9.375" style="2" customWidth="1"/>
    <col min="4" max="4" width="9.00390625" style="2" customWidth="1"/>
    <col min="5" max="5" width="8.625" style="2" customWidth="1"/>
    <col min="6" max="8" width="12.25390625" style="46" customWidth="1"/>
  </cols>
  <sheetData>
    <row r="1" spans="5:8" ht="14.25">
      <c r="E1" s="49" t="s">
        <v>0</v>
      </c>
      <c r="F1" s="49"/>
      <c r="G1" s="49"/>
      <c r="H1" s="49"/>
    </row>
    <row r="2" spans="5:8" ht="14.25">
      <c r="E2" s="49" t="s">
        <v>1</v>
      </c>
      <c r="F2" s="49"/>
      <c r="G2" s="49"/>
      <c r="H2" s="49"/>
    </row>
    <row r="3" spans="1:8" ht="15.75">
      <c r="A3" s="3"/>
      <c r="B3" s="4"/>
      <c r="C3" s="5"/>
      <c r="D3" s="5"/>
      <c r="E3" s="50" t="s">
        <v>517</v>
      </c>
      <c r="F3" s="50"/>
      <c r="G3" s="50"/>
      <c r="H3" s="50"/>
    </row>
    <row r="4" spans="1:8" ht="15.75">
      <c r="A4" s="3"/>
      <c r="B4" s="4"/>
      <c r="C4" s="5"/>
      <c r="D4" s="5"/>
      <c r="E4" s="5"/>
      <c r="F4" s="6"/>
      <c r="G4" s="6"/>
      <c r="H4" s="6"/>
    </row>
    <row r="5" spans="1:8" ht="27" customHeight="1">
      <c r="A5" s="51" t="s">
        <v>2</v>
      </c>
      <c r="B5" s="51"/>
      <c r="C5" s="51"/>
      <c r="D5" s="51"/>
      <c r="E5" s="51"/>
      <c r="F5" s="51"/>
      <c r="G5" s="51"/>
      <c r="H5" s="52"/>
    </row>
    <row r="6" spans="1:8" ht="12.75">
      <c r="A6" s="47"/>
      <c r="B6" s="47"/>
      <c r="C6" s="47"/>
      <c r="D6" s="47"/>
      <c r="E6" s="47"/>
      <c r="F6" s="47"/>
      <c r="G6" s="47"/>
      <c r="H6" s="48"/>
    </row>
    <row r="7" spans="1:8" ht="12.75">
      <c r="A7" s="7"/>
      <c r="B7" s="7"/>
      <c r="C7" s="8"/>
      <c r="D7" s="8"/>
      <c r="E7" s="8"/>
      <c r="F7" s="9"/>
      <c r="G7" s="9"/>
      <c r="H7" s="9" t="s">
        <v>3</v>
      </c>
    </row>
    <row r="8" spans="1:8" ht="38.25">
      <c r="A8" s="10" t="s">
        <v>4</v>
      </c>
      <c r="B8" s="11" t="s">
        <v>5</v>
      </c>
      <c r="C8" s="11" t="s">
        <v>6</v>
      </c>
      <c r="D8" s="11" t="s">
        <v>7</v>
      </c>
      <c r="E8" s="11" t="s">
        <v>8</v>
      </c>
      <c r="F8" s="12" t="s">
        <v>9</v>
      </c>
      <c r="G8" s="12" t="s">
        <v>10</v>
      </c>
      <c r="H8" s="12" t="s">
        <v>11</v>
      </c>
    </row>
    <row r="9" spans="1:8" ht="12.75">
      <c r="A9" s="11" t="s">
        <v>12</v>
      </c>
      <c r="B9" s="11" t="s">
        <v>13</v>
      </c>
      <c r="C9" s="11" t="s">
        <v>14</v>
      </c>
      <c r="D9" s="11" t="s">
        <v>15</v>
      </c>
      <c r="E9" s="11" t="s">
        <v>16</v>
      </c>
      <c r="F9" s="12" t="s">
        <v>17</v>
      </c>
      <c r="G9" s="12" t="s">
        <v>17</v>
      </c>
      <c r="H9" s="12" t="s">
        <v>17</v>
      </c>
    </row>
    <row r="10" spans="1:8" ht="25.5">
      <c r="A10" s="13" t="s">
        <v>18</v>
      </c>
      <c r="B10" s="14" t="s">
        <v>19</v>
      </c>
      <c r="C10" s="14" t="s">
        <v>20</v>
      </c>
      <c r="D10" s="14" t="s">
        <v>20</v>
      </c>
      <c r="E10" s="14" t="s">
        <v>20</v>
      </c>
      <c r="F10" s="15">
        <f>F11+F75</f>
        <v>163480100</v>
      </c>
      <c r="G10" s="15">
        <f>G11+G75</f>
        <v>177176000</v>
      </c>
      <c r="H10" s="15">
        <f>H11+H75</f>
        <v>179447200</v>
      </c>
    </row>
    <row r="11" spans="1:8" ht="12.75">
      <c r="A11" s="13" t="s">
        <v>21</v>
      </c>
      <c r="B11" s="16" t="s">
        <v>19</v>
      </c>
      <c r="C11" s="16" t="s">
        <v>22</v>
      </c>
      <c r="D11" s="16" t="s">
        <v>20</v>
      </c>
      <c r="E11" s="16" t="s">
        <v>20</v>
      </c>
      <c r="F11" s="17">
        <f>F12+F22+F51+F40</f>
        <v>155042700</v>
      </c>
      <c r="G11" s="17">
        <f>G12+G22+G51+G40</f>
        <v>168474500</v>
      </c>
      <c r="H11" s="17">
        <f>H12+H22+H51+H40</f>
        <v>170495700</v>
      </c>
    </row>
    <row r="12" spans="1:8" ht="12.75">
      <c r="A12" s="13" t="s">
        <v>23</v>
      </c>
      <c r="B12" s="16" t="s">
        <v>19</v>
      </c>
      <c r="C12" s="16" t="s">
        <v>24</v>
      </c>
      <c r="D12" s="16" t="s">
        <v>20</v>
      </c>
      <c r="E12" s="16" t="s">
        <v>20</v>
      </c>
      <c r="F12" s="17">
        <f>F13+F19</f>
        <v>39901000</v>
      </c>
      <c r="G12" s="17">
        <f>G13+G19</f>
        <v>44582000</v>
      </c>
      <c r="H12" s="17">
        <f>H13+H19</f>
        <v>45321000</v>
      </c>
    </row>
    <row r="13" spans="1:8" ht="12.75">
      <c r="A13" s="18" t="s">
        <v>25</v>
      </c>
      <c r="B13" s="19" t="s">
        <v>19</v>
      </c>
      <c r="C13" s="19" t="s">
        <v>24</v>
      </c>
      <c r="D13" s="19" t="s">
        <v>26</v>
      </c>
      <c r="E13" s="19" t="s">
        <v>20</v>
      </c>
      <c r="F13" s="20">
        <f>F14+F17</f>
        <v>38101000</v>
      </c>
      <c r="G13" s="20">
        <f>G14+G17</f>
        <v>44582000</v>
      </c>
      <c r="H13" s="20">
        <f>H14+H17</f>
        <v>45321000</v>
      </c>
    </row>
    <row r="14" spans="1:8" ht="25.5">
      <c r="A14" s="21" t="s">
        <v>27</v>
      </c>
      <c r="B14" s="22" t="s">
        <v>19</v>
      </c>
      <c r="C14" s="22" t="s">
        <v>24</v>
      </c>
      <c r="D14" s="22" t="s">
        <v>28</v>
      </c>
      <c r="E14" s="22"/>
      <c r="F14" s="20">
        <f aca="true" t="shared" si="0" ref="F14:H15">F15</f>
        <v>32351000</v>
      </c>
      <c r="G14" s="20">
        <f t="shared" si="0"/>
        <v>37652000</v>
      </c>
      <c r="H14" s="20">
        <f t="shared" si="0"/>
        <v>38251000</v>
      </c>
    </row>
    <row r="15" spans="1:8" ht="38.25">
      <c r="A15" s="23" t="s">
        <v>29</v>
      </c>
      <c r="B15" s="22" t="s">
        <v>19</v>
      </c>
      <c r="C15" s="22" t="s">
        <v>24</v>
      </c>
      <c r="D15" s="22" t="s">
        <v>28</v>
      </c>
      <c r="E15" s="22"/>
      <c r="F15" s="20">
        <f t="shared" si="0"/>
        <v>32351000</v>
      </c>
      <c r="G15" s="20">
        <f t="shared" si="0"/>
        <v>37652000</v>
      </c>
      <c r="H15" s="20">
        <f t="shared" si="0"/>
        <v>38251000</v>
      </c>
    </row>
    <row r="16" spans="1:8" ht="12.75">
      <c r="A16" s="23" t="s">
        <v>30</v>
      </c>
      <c r="B16" s="22" t="s">
        <v>19</v>
      </c>
      <c r="C16" s="22" t="s">
        <v>24</v>
      </c>
      <c r="D16" s="22" t="s">
        <v>28</v>
      </c>
      <c r="E16" s="22" t="s">
        <v>31</v>
      </c>
      <c r="F16" s="20">
        <v>32351000</v>
      </c>
      <c r="G16" s="20">
        <v>37652000</v>
      </c>
      <c r="H16" s="20">
        <v>38251000</v>
      </c>
    </row>
    <row r="17" spans="1:8" ht="38.25">
      <c r="A17" s="23" t="s">
        <v>32</v>
      </c>
      <c r="B17" s="22" t="s">
        <v>19</v>
      </c>
      <c r="C17" s="22" t="s">
        <v>24</v>
      </c>
      <c r="D17" s="22" t="s">
        <v>33</v>
      </c>
      <c r="E17" s="22"/>
      <c r="F17" s="20">
        <f>F18</f>
        <v>5750000</v>
      </c>
      <c r="G17" s="20">
        <f>G18</f>
        <v>6930000</v>
      </c>
      <c r="H17" s="20">
        <f>H18</f>
        <v>7070000</v>
      </c>
    </row>
    <row r="18" spans="1:8" ht="12.75">
      <c r="A18" s="23" t="s">
        <v>30</v>
      </c>
      <c r="B18" s="22" t="s">
        <v>19</v>
      </c>
      <c r="C18" s="22" t="s">
        <v>24</v>
      </c>
      <c r="D18" s="22" t="s">
        <v>33</v>
      </c>
      <c r="E18" s="22" t="s">
        <v>31</v>
      </c>
      <c r="F18" s="20">
        <f>'[1]Бюджет'!I100-300000</f>
        <v>5750000</v>
      </c>
      <c r="G18" s="20">
        <f>'[1]Бюджет'!K100</f>
        <v>6930000</v>
      </c>
      <c r="H18" s="20">
        <f>'[1]Бюджет'!L100</f>
        <v>7070000</v>
      </c>
    </row>
    <row r="19" spans="1:8" ht="25.5">
      <c r="A19" s="23" t="s">
        <v>34</v>
      </c>
      <c r="B19" s="22" t="s">
        <v>19</v>
      </c>
      <c r="C19" s="22" t="s">
        <v>24</v>
      </c>
      <c r="D19" s="22" t="s">
        <v>35</v>
      </c>
      <c r="E19" s="22"/>
      <c r="F19" s="20">
        <f aca="true" t="shared" si="1" ref="F19:H20">F20</f>
        <v>1800000</v>
      </c>
      <c r="G19" s="20">
        <f t="shared" si="1"/>
        <v>0</v>
      </c>
      <c r="H19" s="20">
        <f t="shared" si="1"/>
        <v>0</v>
      </c>
    </row>
    <row r="20" spans="1:8" ht="63.75">
      <c r="A20" s="23" t="s">
        <v>36</v>
      </c>
      <c r="B20" s="22" t="s">
        <v>19</v>
      </c>
      <c r="C20" s="22" t="s">
        <v>24</v>
      </c>
      <c r="D20" s="22" t="s">
        <v>37</v>
      </c>
      <c r="E20" s="22"/>
      <c r="F20" s="20">
        <f>F21</f>
        <v>1800000</v>
      </c>
      <c r="G20" s="20">
        <f t="shared" si="1"/>
        <v>0</v>
      </c>
      <c r="H20" s="20">
        <f t="shared" si="1"/>
        <v>0</v>
      </c>
    </row>
    <row r="21" spans="1:8" ht="12.75">
      <c r="A21" s="23" t="s">
        <v>30</v>
      </c>
      <c r="B21" s="22" t="s">
        <v>19</v>
      </c>
      <c r="C21" s="22" t="s">
        <v>24</v>
      </c>
      <c r="D21" s="22" t="s">
        <v>37</v>
      </c>
      <c r="E21" s="22" t="s">
        <v>31</v>
      </c>
      <c r="F21" s="20">
        <v>1800000</v>
      </c>
      <c r="G21" s="20">
        <v>0</v>
      </c>
      <c r="H21" s="20">
        <v>0</v>
      </c>
    </row>
    <row r="22" spans="1:8" ht="12.75">
      <c r="A22" s="13" t="s">
        <v>38</v>
      </c>
      <c r="B22" s="16" t="s">
        <v>19</v>
      </c>
      <c r="C22" s="16" t="s">
        <v>39</v>
      </c>
      <c r="D22" s="16" t="s">
        <v>20</v>
      </c>
      <c r="E22" s="16" t="s">
        <v>20</v>
      </c>
      <c r="F22" s="17">
        <f>F23+F29+F33+F36</f>
        <v>90785500</v>
      </c>
      <c r="G22" s="17">
        <f>G23+G29+G33+G36</f>
        <v>99627900</v>
      </c>
      <c r="H22" s="17">
        <f>H23+H29+H33+H36</f>
        <v>101114800</v>
      </c>
    </row>
    <row r="23" spans="1:8" ht="25.5">
      <c r="A23" s="18" t="s">
        <v>40</v>
      </c>
      <c r="B23" s="22" t="s">
        <v>19</v>
      </c>
      <c r="C23" s="22" t="s">
        <v>39</v>
      </c>
      <c r="D23" s="22" t="s">
        <v>41</v>
      </c>
      <c r="E23" s="22" t="s">
        <v>20</v>
      </c>
      <c r="F23" s="20">
        <f>SUM(F24)</f>
        <v>11907000</v>
      </c>
      <c r="G23" s="20">
        <f>SUM(G24)</f>
        <v>16770000</v>
      </c>
      <c r="H23" s="20">
        <f>SUM(H24)</f>
        <v>17850000</v>
      </c>
    </row>
    <row r="24" spans="1:8" ht="25.5">
      <c r="A24" s="21" t="s">
        <v>42</v>
      </c>
      <c r="B24" s="22" t="s">
        <v>19</v>
      </c>
      <c r="C24" s="22" t="s">
        <v>39</v>
      </c>
      <c r="D24" s="22" t="s">
        <v>43</v>
      </c>
      <c r="E24" s="22"/>
      <c r="F24" s="20">
        <f>F25+F27</f>
        <v>11907000</v>
      </c>
      <c r="G24" s="20">
        <f>G25+G27</f>
        <v>16770000</v>
      </c>
      <c r="H24" s="20">
        <f>H25+H27</f>
        <v>17850000</v>
      </c>
    </row>
    <row r="25" spans="1:8" ht="38.25">
      <c r="A25" s="23" t="s">
        <v>29</v>
      </c>
      <c r="B25" s="22" t="s">
        <v>19</v>
      </c>
      <c r="C25" s="22" t="s">
        <v>39</v>
      </c>
      <c r="D25" s="22" t="s">
        <v>43</v>
      </c>
      <c r="E25" s="22"/>
      <c r="F25" s="20">
        <f>F26</f>
        <v>10740000</v>
      </c>
      <c r="G25" s="20">
        <f>G26</f>
        <v>15240000</v>
      </c>
      <c r="H25" s="20">
        <f>H26</f>
        <v>16265000</v>
      </c>
    </row>
    <row r="26" spans="1:8" ht="12.75">
      <c r="A26" s="23" t="s">
        <v>30</v>
      </c>
      <c r="B26" s="22" t="s">
        <v>19</v>
      </c>
      <c r="C26" s="22" t="s">
        <v>39</v>
      </c>
      <c r="D26" s="22" t="s">
        <v>43</v>
      </c>
      <c r="E26" s="22" t="s">
        <v>31</v>
      </c>
      <c r="F26" s="20">
        <v>10740000</v>
      </c>
      <c r="G26" s="20">
        <v>15240000</v>
      </c>
      <c r="H26" s="20">
        <v>16265000</v>
      </c>
    </row>
    <row r="27" spans="1:8" ht="25.5">
      <c r="A27" s="23" t="s">
        <v>44</v>
      </c>
      <c r="B27" s="22" t="s">
        <v>19</v>
      </c>
      <c r="C27" s="22" t="s">
        <v>39</v>
      </c>
      <c r="D27" s="22" t="s">
        <v>45</v>
      </c>
      <c r="E27" s="22"/>
      <c r="F27" s="20">
        <f>F28</f>
        <v>1167000</v>
      </c>
      <c r="G27" s="20">
        <f>G28</f>
        <v>1530000</v>
      </c>
      <c r="H27" s="20">
        <f>H28</f>
        <v>1585000</v>
      </c>
    </row>
    <row r="28" spans="1:8" ht="25.5">
      <c r="A28" s="18" t="s">
        <v>46</v>
      </c>
      <c r="B28" s="22" t="s">
        <v>19</v>
      </c>
      <c r="C28" s="22" t="s">
        <v>39</v>
      </c>
      <c r="D28" s="22" t="s">
        <v>45</v>
      </c>
      <c r="E28" s="22" t="s">
        <v>47</v>
      </c>
      <c r="F28" s="20">
        <f>'[1]Бюджет'!I113</f>
        <v>1167000</v>
      </c>
      <c r="G28" s="20">
        <f>'[1]Бюджет'!K113</f>
        <v>1530000</v>
      </c>
      <c r="H28" s="20">
        <f>'[1]Бюджет'!L113</f>
        <v>1585000</v>
      </c>
    </row>
    <row r="29" spans="1:8" ht="12.75">
      <c r="A29" s="18" t="s">
        <v>48</v>
      </c>
      <c r="B29" s="22" t="s">
        <v>19</v>
      </c>
      <c r="C29" s="22" t="s">
        <v>39</v>
      </c>
      <c r="D29" s="22" t="s">
        <v>49</v>
      </c>
      <c r="E29" s="22" t="s">
        <v>20</v>
      </c>
      <c r="F29" s="20">
        <f>SUM(F30)</f>
        <v>9405000</v>
      </c>
      <c r="G29" s="20">
        <f>SUM(G30)</f>
        <v>10550000</v>
      </c>
      <c r="H29" s="20">
        <f>SUM(H30)</f>
        <v>10650000</v>
      </c>
    </row>
    <row r="30" spans="1:8" ht="25.5">
      <c r="A30" s="21" t="s">
        <v>50</v>
      </c>
      <c r="B30" s="22" t="s">
        <v>19</v>
      </c>
      <c r="C30" s="22" t="s">
        <v>39</v>
      </c>
      <c r="D30" s="22" t="s">
        <v>51</v>
      </c>
      <c r="E30" s="22"/>
      <c r="F30" s="20">
        <f aca="true" t="shared" si="2" ref="F30:H31">F31</f>
        <v>9405000</v>
      </c>
      <c r="G30" s="20">
        <f t="shared" si="2"/>
        <v>10550000</v>
      </c>
      <c r="H30" s="20">
        <f t="shared" si="2"/>
        <v>10650000</v>
      </c>
    </row>
    <row r="31" spans="1:8" ht="51">
      <c r="A31" s="23" t="s">
        <v>52</v>
      </c>
      <c r="B31" s="22" t="s">
        <v>19</v>
      </c>
      <c r="C31" s="22" t="s">
        <v>39</v>
      </c>
      <c r="D31" s="22" t="s">
        <v>51</v>
      </c>
      <c r="E31" s="22"/>
      <c r="F31" s="20">
        <f t="shared" si="2"/>
        <v>9405000</v>
      </c>
      <c r="G31" s="20">
        <f t="shared" si="2"/>
        <v>10550000</v>
      </c>
      <c r="H31" s="20">
        <f t="shared" si="2"/>
        <v>10650000</v>
      </c>
    </row>
    <row r="32" spans="1:8" ht="12.75">
      <c r="A32" s="23" t="s">
        <v>30</v>
      </c>
      <c r="B32" s="22" t="s">
        <v>19</v>
      </c>
      <c r="C32" s="22" t="s">
        <v>39</v>
      </c>
      <c r="D32" s="22" t="s">
        <v>51</v>
      </c>
      <c r="E32" s="22" t="s">
        <v>31</v>
      </c>
      <c r="F32" s="20">
        <f>'[1]Бюджет'!I126-290000</f>
        <v>9405000</v>
      </c>
      <c r="G32" s="20">
        <f>'[1]Бюджет'!K126</f>
        <v>10550000</v>
      </c>
      <c r="H32" s="20">
        <f>'[1]Бюджет'!L126</f>
        <v>10650000</v>
      </c>
    </row>
    <row r="33" spans="1:8" ht="17.25" customHeight="1">
      <c r="A33" s="23" t="s">
        <v>34</v>
      </c>
      <c r="B33" s="22" t="s">
        <v>19</v>
      </c>
      <c r="C33" s="22" t="s">
        <v>39</v>
      </c>
      <c r="D33" s="22" t="s">
        <v>35</v>
      </c>
      <c r="E33" s="22"/>
      <c r="F33" s="20">
        <f aca="true" t="shared" si="3" ref="F33:H34">F34</f>
        <v>410000</v>
      </c>
      <c r="G33" s="20">
        <f t="shared" si="3"/>
        <v>0</v>
      </c>
      <c r="H33" s="20">
        <f t="shared" si="3"/>
        <v>0</v>
      </c>
    </row>
    <row r="34" spans="1:8" ht="63.75">
      <c r="A34" s="23" t="s">
        <v>36</v>
      </c>
      <c r="B34" s="22" t="s">
        <v>19</v>
      </c>
      <c r="C34" s="22" t="s">
        <v>39</v>
      </c>
      <c r="D34" s="22" t="s">
        <v>37</v>
      </c>
      <c r="E34" s="22"/>
      <c r="F34" s="20">
        <f t="shared" si="3"/>
        <v>410000</v>
      </c>
      <c r="G34" s="20">
        <f t="shared" si="3"/>
        <v>0</v>
      </c>
      <c r="H34" s="20">
        <f t="shared" si="3"/>
        <v>0</v>
      </c>
    </row>
    <row r="35" spans="1:8" ht="12.75">
      <c r="A35" s="23" t="s">
        <v>30</v>
      </c>
      <c r="B35" s="22" t="s">
        <v>19</v>
      </c>
      <c r="C35" s="22" t="s">
        <v>39</v>
      </c>
      <c r="D35" s="22" t="s">
        <v>37</v>
      </c>
      <c r="E35" s="22" t="s">
        <v>31</v>
      </c>
      <c r="F35" s="20">
        <v>410000</v>
      </c>
      <c r="G35" s="20">
        <v>0</v>
      </c>
      <c r="H35" s="20">
        <v>0</v>
      </c>
    </row>
    <row r="36" spans="1:8" ht="25.5">
      <c r="A36" s="18" t="s">
        <v>53</v>
      </c>
      <c r="B36" s="22" t="s">
        <v>19</v>
      </c>
      <c r="C36" s="22" t="s">
        <v>39</v>
      </c>
      <c r="D36" s="22" t="s">
        <v>54</v>
      </c>
      <c r="E36" s="19"/>
      <c r="F36" s="20">
        <f>F37</f>
        <v>69063500</v>
      </c>
      <c r="G36" s="20">
        <f aca="true" t="shared" si="4" ref="G36:H38">G37</f>
        <v>72307900</v>
      </c>
      <c r="H36" s="20">
        <f t="shared" si="4"/>
        <v>72614800</v>
      </c>
    </row>
    <row r="37" spans="1:8" ht="76.5">
      <c r="A37" s="23" t="s">
        <v>55</v>
      </c>
      <c r="B37" s="22" t="s">
        <v>19</v>
      </c>
      <c r="C37" s="22" t="s">
        <v>39</v>
      </c>
      <c r="D37" s="22" t="s">
        <v>56</v>
      </c>
      <c r="E37" s="19"/>
      <c r="F37" s="20">
        <f>F38</f>
        <v>69063500</v>
      </c>
      <c r="G37" s="20">
        <f t="shared" si="4"/>
        <v>72307900</v>
      </c>
      <c r="H37" s="20">
        <f t="shared" si="4"/>
        <v>72614800</v>
      </c>
    </row>
    <row r="38" spans="1:8" ht="63.75">
      <c r="A38" s="23" t="s">
        <v>57</v>
      </c>
      <c r="B38" s="22" t="s">
        <v>19</v>
      </c>
      <c r="C38" s="22" t="s">
        <v>39</v>
      </c>
      <c r="D38" s="22" t="s">
        <v>58</v>
      </c>
      <c r="E38" s="19"/>
      <c r="F38" s="20">
        <f>F39</f>
        <v>69063500</v>
      </c>
      <c r="G38" s="20">
        <f t="shared" si="4"/>
        <v>72307900</v>
      </c>
      <c r="H38" s="20">
        <f t="shared" si="4"/>
        <v>72614800</v>
      </c>
    </row>
    <row r="39" spans="1:8" ht="12.75">
      <c r="A39" s="23" t="s">
        <v>30</v>
      </c>
      <c r="B39" s="22" t="s">
        <v>19</v>
      </c>
      <c r="C39" s="22" t="s">
        <v>39</v>
      </c>
      <c r="D39" s="22" t="s">
        <v>58</v>
      </c>
      <c r="E39" s="22" t="s">
        <v>31</v>
      </c>
      <c r="F39" s="20">
        <v>69063500</v>
      </c>
      <c r="G39" s="20">
        <v>72307900</v>
      </c>
      <c r="H39" s="20">
        <v>72614800</v>
      </c>
    </row>
    <row r="40" spans="1:8" ht="12.75">
      <c r="A40" s="24" t="s">
        <v>59</v>
      </c>
      <c r="B40" s="14" t="s">
        <v>19</v>
      </c>
      <c r="C40" s="14" t="s">
        <v>60</v>
      </c>
      <c r="D40" s="14"/>
      <c r="E40" s="14"/>
      <c r="F40" s="15">
        <f aca="true" t="shared" si="5" ref="F40:H41">F41</f>
        <v>2804100</v>
      </c>
      <c r="G40" s="15">
        <f t="shared" si="5"/>
        <v>2651300</v>
      </c>
      <c r="H40" s="15">
        <f t="shared" si="5"/>
        <v>2717600</v>
      </c>
    </row>
    <row r="41" spans="1:8" ht="25.5">
      <c r="A41" s="25" t="s">
        <v>61</v>
      </c>
      <c r="B41" s="22" t="s">
        <v>19</v>
      </c>
      <c r="C41" s="22" t="s">
        <v>60</v>
      </c>
      <c r="D41" s="22" t="s">
        <v>62</v>
      </c>
      <c r="E41" s="22"/>
      <c r="F41" s="20">
        <f t="shared" si="5"/>
        <v>2804100</v>
      </c>
      <c r="G41" s="20">
        <f t="shared" si="5"/>
        <v>2651300</v>
      </c>
      <c r="H41" s="20">
        <f t="shared" si="5"/>
        <v>2717600</v>
      </c>
    </row>
    <row r="42" spans="1:8" ht="12.75">
      <c r="A42" s="25" t="s">
        <v>63</v>
      </c>
      <c r="B42" s="22" t="s">
        <v>19</v>
      </c>
      <c r="C42" s="22" t="s">
        <v>60</v>
      </c>
      <c r="D42" s="22" t="s">
        <v>64</v>
      </c>
      <c r="E42" s="22"/>
      <c r="F42" s="20">
        <f>F43+F45+F47+F49</f>
        <v>2804100</v>
      </c>
      <c r="G42" s="20">
        <f>G43+G45+G47+G49</f>
        <v>2651300</v>
      </c>
      <c r="H42" s="20">
        <f>H43+H45+H47+H49</f>
        <v>2717600</v>
      </c>
    </row>
    <row r="43" spans="1:8" ht="38.25">
      <c r="A43" s="25" t="s">
        <v>65</v>
      </c>
      <c r="B43" s="22" t="s">
        <v>19</v>
      </c>
      <c r="C43" s="22" t="s">
        <v>60</v>
      </c>
      <c r="D43" s="22" t="s">
        <v>66</v>
      </c>
      <c r="E43" s="22"/>
      <c r="F43" s="20">
        <f>F44</f>
        <v>1691600</v>
      </c>
      <c r="G43" s="20">
        <f>G44</f>
        <v>1738100</v>
      </c>
      <c r="H43" s="20">
        <f>H44</f>
        <v>1781500</v>
      </c>
    </row>
    <row r="44" spans="1:8" ht="12.75">
      <c r="A44" s="23" t="s">
        <v>30</v>
      </c>
      <c r="B44" s="22" t="s">
        <v>19</v>
      </c>
      <c r="C44" s="22" t="s">
        <v>60</v>
      </c>
      <c r="D44" s="22" t="s">
        <v>66</v>
      </c>
      <c r="E44" s="22" t="s">
        <v>31</v>
      </c>
      <c r="F44" s="20">
        <v>1691600</v>
      </c>
      <c r="G44" s="20">
        <v>1738100</v>
      </c>
      <c r="H44" s="20">
        <v>1781500</v>
      </c>
    </row>
    <row r="45" spans="1:8" ht="25.5">
      <c r="A45" s="25" t="s">
        <v>67</v>
      </c>
      <c r="B45" s="22" t="s">
        <v>19</v>
      </c>
      <c r="C45" s="22" t="s">
        <v>60</v>
      </c>
      <c r="D45" s="22" t="s">
        <v>68</v>
      </c>
      <c r="E45" s="22"/>
      <c r="F45" s="20">
        <f>F46</f>
        <v>888800</v>
      </c>
      <c r="G45" s="20">
        <f>G46</f>
        <v>913200</v>
      </c>
      <c r="H45" s="20">
        <f>H46</f>
        <v>936100</v>
      </c>
    </row>
    <row r="46" spans="1:8" ht="12.75">
      <c r="A46" s="23" t="s">
        <v>30</v>
      </c>
      <c r="B46" s="22" t="s">
        <v>19</v>
      </c>
      <c r="C46" s="22" t="s">
        <v>60</v>
      </c>
      <c r="D46" s="22" t="s">
        <v>68</v>
      </c>
      <c r="E46" s="22" t="s">
        <v>31</v>
      </c>
      <c r="F46" s="20">
        <v>888800</v>
      </c>
      <c r="G46" s="20">
        <v>913200</v>
      </c>
      <c r="H46" s="20">
        <v>936100</v>
      </c>
    </row>
    <row r="47" spans="1:8" ht="25.5">
      <c r="A47" s="25" t="s">
        <v>69</v>
      </c>
      <c r="B47" s="22" t="s">
        <v>19</v>
      </c>
      <c r="C47" s="22" t="s">
        <v>60</v>
      </c>
      <c r="D47" s="22" t="s">
        <v>70</v>
      </c>
      <c r="E47" s="22"/>
      <c r="F47" s="20">
        <f>F48</f>
        <v>222000</v>
      </c>
      <c r="G47" s="20">
        <f>G48</f>
        <v>0</v>
      </c>
      <c r="H47" s="20">
        <f>H48</f>
        <v>0</v>
      </c>
    </row>
    <row r="48" spans="1:8" ht="12.75">
      <c r="A48" s="23" t="s">
        <v>30</v>
      </c>
      <c r="B48" s="22" t="s">
        <v>19</v>
      </c>
      <c r="C48" s="22" t="s">
        <v>60</v>
      </c>
      <c r="D48" s="22" t="s">
        <v>70</v>
      </c>
      <c r="E48" s="22" t="s">
        <v>31</v>
      </c>
      <c r="F48" s="20">
        <v>222000</v>
      </c>
      <c r="G48" s="20">
        <v>0</v>
      </c>
      <c r="H48" s="20">
        <v>0</v>
      </c>
    </row>
    <row r="49" spans="1:8" ht="51">
      <c r="A49" s="25" t="s">
        <v>71</v>
      </c>
      <c r="B49" s="22" t="s">
        <v>19</v>
      </c>
      <c r="C49" s="22" t="s">
        <v>60</v>
      </c>
      <c r="D49" s="22" t="s">
        <v>72</v>
      </c>
      <c r="E49" s="22"/>
      <c r="F49" s="20">
        <f>F50</f>
        <v>1700</v>
      </c>
      <c r="G49" s="20">
        <f>G50</f>
        <v>0</v>
      </c>
      <c r="H49" s="20">
        <f>H50</f>
        <v>0</v>
      </c>
    </row>
    <row r="50" spans="1:8" ht="12.75">
      <c r="A50" s="23" t="s">
        <v>30</v>
      </c>
      <c r="B50" s="22" t="s">
        <v>19</v>
      </c>
      <c r="C50" s="22" t="s">
        <v>60</v>
      </c>
      <c r="D50" s="22" t="s">
        <v>70</v>
      </c>
      <c r="E50" s="22" t="s">
        <v>31</v>
      </c>
      <c r="F50" s="20">
        <v>1700</v>
      </c>
      <c r="G50" s="20">
        <v>0</v>
      </c>
      <c r="H50" s="20">
        <v>0</v>
      </c>
    </row>
    <row r="51" spans="1:8" ht="12.75">
      <c r="A51" s="26" t="s">
        <v>73</v>
      </c>
      <c r="B51" s="14" t="s">
        <v>19</v>
      </c>
      <c r="C51" s="14" t="s">
        <v>74</v>
      </c>
      <c r="D51" s="14" t="s">
        <v>20</v>
      </c>
      <c r="E51" s="14" t="s">
        <v>20</v>
      </c>
      <c r="F51" s="15">
        <f>F52+F56+F62+F66</f>
        <v>21552100</v>
      </c>
      <c r="G51" s="15">
        <f>G52+G56+G62+G66</f>
        <v>21613300</v>
      </c>
      <c r="H51" s="15">
        <f>H52+H56+H62+H66</f>
        <v>21342300</v>
      </c>
    </row>
    <row r="52" spans="1:8" ht="51">
      <c r="A52" s="25" t="s">
        <v>75</v>
      </c>
      <c r="B52" s="22" t="s">
        <v>19</v>
      </c>
      <c r="C52" s="22" t="s">
        <v>74</v>
      </c>
      <c r="D52" s="22" t="s">
        <v>76</v>
      </c>
      <c r="E52" s="22" t="s">
        <v>20</v>
      </c>
      <c r="F52" s="20">
        <f aca="true" t="shared" si="6" ref="F52:H53">SUM(F53)</f>
        <v>5068000</v>
      </c>
      <c r="G52" s="20">
        <f t="shared" si="6"/>
        <v>5530000</v>
      </c>
      <c r="H52" s="20">
        <f t="shared" si="6"/>
        <v>5590000</v>
      </c>
    </row>
    <row r="53" spans="1:8" ht="12.75">
      <c r="A53" s="18" t="s">
        <v>77</v>
      </c>
      <c r="B53" s="19" t="s">
        <v>19</v>
      </c>
      <c r="C53" s="19" t="s">
        <v>74</v>
      </c>
      <c r="D53" s="19" t="s">
        <v>78</v>
      </c>
      <c r="E53" s="19"/>
      <c r="F53" s="27">
        <f t="shared" si="6"/>
        <v>5068000</v>
      </c>
      <c r="G53" s="27">
        <f t="shared" si="6"/>
        <v>5530000</v>
      </c>
      <c r="H53" s="27">
        <f t="shared" si="6"/>
        <v>5590000</v>
      </c>
    </row>
    <row r="54" spans="1:8" ht="25.5">
      <c r="A54" s="28" t="s">
        <v>79</v>
      </c>
      <c r="B54" s="22" t="s">
        <v>19</v>
      </c>
      <c r="C54" s="22" t="s">
        <v>74</v>
      </c>
      <c r="D54" s="22" t="s">
        <v>80</v>
      </c>
      <c r="E54" s="22"/>
      <c r="F54" s="20">
        <f>F55</f>
        <v>5068000</v>
      </c>
      <c r="G54" s="20">
        <f>G55</f>
        <v>5530000</v>
      </c>
      <c r="H54" s="20">
        <f>H55</f>
        <v>5590000</v>
      </c>
    </row>
    <row r="55" spans="1:8" ht="25.5">
      <c r="A55" s="23" t="s">
        <v>81</v>
      </c>
      <c r="B55" s="22" t="s">
        <v>19</v>
      </c>
      <c r="C55" s="22" t="s">
        <v>74</v>
      </c>
      <c r="D55" s="22" t="s">
        <v>80</v>
      </c>
      <c r="E55" s="22" t="s">
        <v>82</v>
      </c>
      <c r="F55" s="20">
        <f>'[1]Бюджет'!I132</f>
        <v>5068000</v>
      </c>
      <c r="G55" s="20">
        <f>'[1]Бюджет'!K132</f>
        <v>5530000</v>
      </c>
      <c r="H55" s="20">
        <f>'[1]Бюджет'!L132</f>
        <v>5590000</v>
      </c>
    </row>
    <row r="56" spans="1:8" ht="63.75">
      <c r="A56" s="23" t="s">
        <v>83</v>
      </c>
      <c r="B56" s="22" t="s">
        <v>19</v>
      </c>
      <c r="C56" s="22" t="s">
        <v>74</v>
      </c>
      <c r="D56" s="22" t="s">
        <v>84</v>
      </c>
      <c r="E56" s="22" t="s">
        <v>20</v>
      </c>
      <c r="F56" s="20">
        <f>F60+F57</f>
        <v>15111000</v>
      </c>
      <c r="G56" s="20">
        <f>G60+G57</f>
        <v>15188000</v>
      </c>
      <c r="H56" s="20">
        <f>H60+H57</f>
        <v>14857000</v>
      </c>
    </row>
    <row r="57" spans="1:8" ht="76.5">
      <c r="A57" s="23" t="s">
        <v>85</v>
      </c>
      <c r="B57" s="22" t="s">
        <v>19</v>
      </c>
      <c r="C57" s="22" t="s">
        <v>74</v>
      </c>
      <c r="D57" s="22" t="s">
        <v>86</v>
      </c>
      <c r="E57" s="22"/>
      <c r="F57" s="20">
        <f aca="true" t="shared" si="7" ref="F57:H58">F58</f>
        <v>12342000</v>
      </c>
      <c r="G57" s="20">
        <f t="shared" si="7"/>
        <v>12422000</v>
      </c>
      <c r="H57" s="20">
        <f t="shared" si="7"/>
        <v>12094000</v>
      </c>
    </row>
    <row r="58" spans="1:8" ht="38.25">
      <c r="A58" s="23" t="s">
        <v>29</v>
      </c>
      <c r="B58" s="22" t="s">
        <v>19</v>
      </c>
      <c r="C58" s="22" t="s">
        <v>74</v>
      </c>
      <c r="D58" s="22" t="s">
        <v>86</v>
      </c>
      <c r="E58" s="22"/>
      <c r="F58" s="20">
        <f t="shared" si="7"/>
        <v>12342000</v>
      </c>
      <c r="G58" s="20">
        <f t="shared" si="7"/>
        <v>12422000</v>
      </c>
      <c r="H58" s="20">
        <f t="shared" si="7"/>
        <v>12094000</v>
      </c>
    </row>
    <row r="59" spans="1:8" ht="12.75">
      <c r="A59" s="23" t="s">
        <v>30</v>
      </c>
      <c r="B59" s="22" t="s">
        <v>19</v>
      </c>
      <c r="C59" s="22" t="s">
        <v>74</v>
      </c>
      <c r="D59" s="22" t="s">
        <v>86</v>
      </c>
      <c r="E59" s="22" t="s">
        <v>31</v>
      </c>
      <c r="F59" s="20">
        <f>'[1]Бюджет'!I150+'[1]Бюджет'!I139</f>
        <v>12342000</v>
      </c>
      <c r="G59" s="20">
        <f>'[1]Бюджет'!K150+'[1]Бюджет'!K139</f>
        <v>12422000</v>
      </c>
      <c r="H59" s="20">
        <f>'[1]Бюджет'!L150+'[1]Бюджет'!L139</f>
        <v>12094000</v>
      </c>
    </row>
    <row r="60" spans="1:8" ht="25.5">
      <c r="A60" s="21" t="s">
        <v>44</v>
      </c>
      <c r="B60" s="22" t="s">
        <v>19</v>
      </c>
      <c r="C60" s="22" t="s">
        <v>74</v>
      </c>
      <c r="D60" s="22" t="s">
        <v>87</v>
      </c>
      <c r="E60" s="22"/>
      <c r="F60" s="20">
        <f>F61</f>
        <v>2769000</v>
      </c>
      <c r="G60" s="20">
        <f>G61</f>
        <v>2766000</v>
      </c>
      <c r="H60" s="20">
        <f>H61</f>
        <v>2763000</v>
      </c>
    </row>
    <row r="61" spans="1:8" ht="12.75">
      <c r="A61" s="23" t="s">
        <v>88</v>
      </c>
      <c r="B61" s="22" t="s">
        <v>19</v>
      </c>
      <c r="C61" s="22" t="s">
        <v>74</v>
      </c>
      <c r="D61" s="22" t="s">
        <v>87</v>
      </c>
      <c r="E61" s="22" t="s">
        <v>89</v>
      </c>
      <c r="F61" s="20">
        <f>'[1]Бюджет'!I145</f>
        <v>2769000</v>
      </c>
      <c r="G61" s="20">
        <f>'[1]Бюджет'!K145</f>
        <v>2766000</v>
      </c>
      <c r="H61" s="20">
        <f>'[1]Бюджет'!L145</f>
        <v>2763000</v>
      </c>
    </row>
    <row r="62" spans="1:8" ht="25.5">
      <c r="A62" s="18" t="s">
        <v>53</v>
      </c>
      <c r="B62" s="22" t="s">
        <v>19</v>
      </c>
      <c r="C62" s="22" t="s">
        <v>74</v>
      </c>
      <c r="D62" s="22" t="s">
        <v>54</v>
      </c>
      <c r="E62" s="19"/>
      <c r="F62" s="20">
        <f>F63</f>
        <v>882100</v>
      </c>
      <c r="G62" s="20">
        <f aca="true" t="shared" si="8" ref="G62:H64">G63</f>
        <v>895300</v>
      </c>
      <c r="H62" s="20">
        <f t="shared" si="8"/>
        <v>895300</v>
      </c>
    </row>
    <row r="63" spans="1:8" ht="76.5">
      <c r="A63" s="23" t="s">
        <v>55</v>
      </c>
      <c r="B63" s="22" t="s">
        <v>19</v>
      </c>
      <c r="C63" s="22" t="s">
        <v>74</v>
      </c>
      <c r="D63" s="22" t="s">
        <v>56</v>
      </c>
      <c r="E63" s="19"/>
      <c r="F63" s="20">
        <f>F64</f>
        <v>882100</v>
      </c>
      <c r="G63" s="20">
        <f t="shared" si="8"/>
        <v>895300</v>
      </c>
      <c r="H63" s="20">
        <f t="shared" si="8"/>
        <v>895300</v>
      </c>
    </row>
    <row r="64" spans="1:8" ht="63.75">
      <c r="A64" s="23" t="s">
        <v>57</v>
      </c>
      <c r="B64" s="22" t="s">
        <v>19</v>
      </c>
      <c r="C64" s="22" t="s">
        <v>74</v>
      </c>
      <c r="D64" s="22" t="s">
        <v>58</v>
      </c>
      <c r="E64" s="19"/>
      <c r="F64" s="20">
        <f>F65</f>
        <v>882100</v>
      </c>
      <c r="G64" s="20">
        <f t="shared" si="8"/>
        <v>895300</v>
      </c>
      <c r="H64" s="20">
        <f t="shared" si="8"/>
        <v>895300</v>
      </c>
    </row>
    <row r="65" spans="1:8" ht="12.75">
      <c r="A65" s="23" t="s">
        <v>30</v>
      </c>
      <c r="B65" s="22" t="s">
        <v>19</v>
      </c>
      <c r="C65" s="22" t="s">
        <v>74</v>
      </c>
      <c r="D65" s="22" t="s">
        <v>58</v>
      </c>
      <c r="E65" s="22" t="s">
        <v>31</v>
      </c>
      <c r="F65" s="20">
        <v>882100</v>
      </c>
      <c r="G65" s="20">
        <v>895300</v>
      </c>
      <c r="H65" s="20">
        <v>895300</v>
      </c>
    </row>
    <row r="66" spans="1:8" ht="12.75">
      <c r="A66" s="23" t="s">
        <v>90</v>
      </c>
      <c r="B66" s="22" t="s">
        <v>19</v>
      </c>
      <c r="C66" s="22" t="s">
        <v>74</v>
      </c>
      <c r="D66" s="22" t="s">
        <v>91</v>
      </c>
      <c r="E66" s="22"/>
      <c r="F66" s="20">
        <f>F67+F69+F71+F73</f>
        <v>491000</v>
      </c>
      <c r="G66" s="20">
        <f>G67</f>
        <v>0</v>
      </c>
      <c r="H66" s="20">
        <f>H67</f>
        <v>0</v>
      </c>
    </row>
    <row r="67" spans="1:8" ht="25.5">
      <c r="A67" s="23" t="s">
        <v>92</v>
      </c>
      <c r="B67" s="22" t="s">
        <v>19</v>
      </c>
      <c r="C67" s="22" t="s">
        <v>74</v>
      </c>
      <c r="D67" s="22" t="s">
        <v>93</v>
      </c>
      <c r="E67" s="22"/>
      <c r="F67" s="20">
        <f>F68</f>
        <v>151000</v>
      </c>
      <c r="G67" s="20">
        <f>G68</f>
        <v>0</v>
      </c>
      <c r="H67" s="20">
        <f>H68</f>
        <v>0</v>
      </c>
    </row>
    <row r="68" spans="1:8" ht="12.75">
      <c r="A68" s="23" t="s">
        <v>30</v>
      </c>
      <c r="B68" s="22" t="s">
        <v>19</v>
      </c>
      <c r="C68" s="22" t="s">
        <v>74</v>
      </c>
      <c r="D68" s="22" t="s">
        <v>93</v>
      </c>
      <c r="E68" s="22" t="s">
        <v>31</v>
      </c>
      <c r="F68" s="20">
        <v>151000</v>
      </c>
      <c r="G68" s="20">
        <v>0</v>
      </c>
      <c r="H68" s="20">
        <v>0</v>
      </c>
    </row>
    <row r="69" spans="1:8" ht="25.5">
      <c r="A69" s="23" t="s">
        <v>94</v>
      </c>
      <c r="B69" s="22" t="s">
        <v>19</v>
      </c>
      <c r="C69" s="22" t="s">
        <v>74</v>
      </c>
      <c r="D69" s="22" t="s">
        <v>95</v>
      </c>
      <c r="E69" s="22"/>
      <c r="F69" s="20">
        <f>F70</f>
        <v>60000</v>
      </c>
      <c r="G69" s="20">
        <f>G70</f>
        <v>0</v>
      </c>
      <c r="H69" s="20">
        <f>H70</f>
        <v>0</v>
      </c>
    </row>
    <row r="70" spans="1:8" ht="25.5">
      <c r="A70" s="23" t="s">
        <v>81</v>
      </c>
      <c r="B70" s="22" t="s">
        <v>19</v>
      </c>
      <c r="C70" s="22" t="s">
        <v>74</v>
      </c>
      <c r="D70" s="22" t="s">
        <v>95</v>
      </c>
      <c r="E70" s="22" t="s">
        <v>82</v>
      </c>
      <c r="F70" s="20">
        <f>'[1]Бюджет'!I160</f>
        <v>60000</v>
      </c>
      <c r="G70" s="20">
        <v>0</v>
      </c>
      <c r="H70" s="20">
        <v>0</v>
      </c>
    </row>
    <row r="71" spans="1:8" ht="30" customHeight="1">
      <c r="A71" s="23" t="s">
        <v>96</v>
      </c>
      <c r="B71" s="22" t="s">
        <v>19</v>
      </c>
      <c r="C71" s="22" t="s">
        <v>74</v>
      </c>
      <c r="D71" s="22" t="s">
        <v>97</v>
      </c>
      <c r="E71" s="22"/>
      <c r="F71" s="20">
        <f>F72</f>
        <v>85000</v>
      </c>
      <c r="G71" s="20">
        <f>G72</f>
        <v>0</v>
      </c>
      <c r="H71" s="20">
        <f>H72</f>
        <v>0</v>
      </c>
    </row>
    <row r="72" spans="1:8" ht="12.75">
      <c r="A72" s="23" t="s">
        <v>30</v>
      </c>
      <c r="B72" s="22" t="s">
        <v>19</v>
      </c>
      <c r="C72" s="22" t="s">
        <v>74</v>
      </c>
      <c r="D72" s="22" t="s">
        <v>97</v>
      </c>
      <c r="E72" s="22" t="s">
        <v>31</v>
      </c>
      <c r="F72" s="20">
        <f>'[1]Бюджет'!I161</f>
        <v>85000</v>
      </c>
      <c r="G72" s="20">
        <v>0</v>
      </c>
      <c r="H72" s="20">
        <v>0</v>
      </c>
    </row>
    <row r="73" spans="1:8" ht="38.25">
      <c r="A73" s="23" t="s">
        <v>98</v>
      </c>
      <c r="B73" s="22" t="s">
        <v>19</v>
      </c>
      <c r="C73" s="22" t="s">
        <v>74</v>
      </c>
      <c r="D73" s="22" t="s">
        <v>99</v>
      </c>
      <c r="E73" s="22"/>
      <c r="F73" s="20">
        <f>F74</f>
        <v>195000</v>
      </c>
      <c r="G73" s="20">
        <f>G74</f>
        <v>0</v>
      </c>
      <c r="H73" s="20">
        <f>H74</f>
        <v>0</v>
      </c>
    </row>
    <row r="74" spans="1:8" ht="12.75">
      <c r="A74" s="23" t="s">
        <v>30</v>
      </c>
      <c r="B74" s="22" t="s">
        <v>19</v>
      </c>
      <c r="C74" s="22" t="s">
        <v>74</v>
      </c>
      <c r="D74" s="22" t="s">
        <v>99</v>
      </c>
      <c r="E74" s="22" t="s">
        <v>31</v>
      </c>
      <c r="F74" s="20">
        <f>'[1]Бюджет'!I162</f>
        <v>195000</v>
      </c>
      <c r="G74" s="20">
        <v>0</v>
      </c>
      <c r="H74" s="20">
        <v>0</v>
      </c>
    </row>
    <row r="75" spans="1:8" ht="12.75">
      <c r="A75" s="13" t="s">
        <v>100</v>
      </c>
      <c r="B75" s="16" t="s">
        <v>19</v>
      </c>
      <c r="C75" s="16" t="s">
        <v>101</v>
      </c>
      <c r="D75" s="14"/>
      <c r="E75" s="16" t="s">
        <v>20</v>
      </c>
      <c r="F75" s="15">
        <f>F76+F83</f>
        <v>8437400</v>
      </c>
      <c r="G75" s="15">
        <f>G76+G83</f>
        <v>8701500</v>
      </c>
      <c r="H75" s="15">
        <f>H76+H83</f>
        <v>8951500</v>
      </c>
    </row>
    <row r="76" spans="1:8" ht="12.75">
      <c r="A76" s="29" t="s">
        <v>102</v>
      </c>
      <c r="B76" s="16" t="s">
        <v>19</v>
      </c>
      <c r="C76" s="16" t="s">
        <v>103</v>
      </c>
      <c r="D76" s="14"/>
      <c r="E76" s="16"/>
      <c r="F76" s="15">
        <f>F77</f>
        <v>6809400</v>
      </c>
      <c r="G76" s="15">
        <f>G77</f>
        <v>6983900</v>
      </c>
      <c r="H76" s="15">
        <f>H77</f>
        <v>7148000</v>
      </c>
    </row>
    <row r="77" spans="1:8" ht="25.5">
      <c r="A77" s="18" t="s">
        <v>53</v>
      </c>
      <c r="B77" s="22" t="s">
        <v>19</v>
      </c>
      <c r="C77" s="22" t="s">
        <v>103</v>
      </c>
      <c r="D77" s="22" t="s">
        <v>54</v>
      </c>
      <c r="E77" s="16"/>
      <c r="F77" s="20">
        <f>F78</f>
        <v>6809400</v>
      </c>
      <c r="G77" s="20">
        <f aca="true" t="shared" si="9" ref="G77:H79">G78</f>
        <v>6983900</v>
      </c>
      <c r="H77" s="20">
        <f t="shared" si="9"/>
        <v>7148000</v>
      </c>
    </row>
    <row r="78" spans="1:8" ht="76.5">
      <c r="A78" s="23" t="s">
        <v>104</v>
      </c>
      <c r="B78" s="22" t="s">
        <v>19</v>
      </c>
      <c r="C78" s="22" t="s">
        <v>103</v>
      </c>
      <c r="D78" s="22" t="s">
        <v>56</v>
      </c>
      <c r="E78" s="16"/>
      <c r="F78" s="20">
        <f>F79+F81</f>
        <v>6809400</v>
      </c>
      <c r="G78" s="20">
        <f>G79+G81</f>
        <v>6983900</v>
      </c>
      <c r="H78" s="20">
        <f>H79+H81</f>
        <v>7148000</v>
      </c>
    </row>
    <row r="79" spans="1:8" ht="51">
      <c r="A79" s="23" t="s">
        <v>105</v>
      </c>
      <c r="B79" s="22" t="s">
        <v>19</v>
      </c>
      <c r="C79" s="22" t="s">
        <v>103</v>
      </c>
      <c r="D79" s="22" t="s">
        <v>106</v>
      </c>
      <c r="E79" s="16"/>
      <c r="F79" s="20">
        <f>F80</f>
        <v>432000</v>
      </c>
      <c r="G79" s="20">
        <f t="shared" si="9"/>
        <v>432000</v>
      </c>
      <c r="H79" s="20">
        <f t="shared" si="9"/>
        <v>432000</v>
      </c>
    </row>
    <row r="80" spans="1:8" ht="12.75">
      <c r="A80" s="23" t="s">
        <v>30</v>
      </c>
      <c r="B80" s="22" t="s">
        <v>19</v>
      </c>
      <c r="C80" s="22" t="s">
        <v>103</v>
      </c>
      <c r="D80" s="22" t="s">
        <v>106</v>
      </c>
      <c r="E80" s="22" t="s">
        <v>31</v>
      </c>
      <c r="F80" s="20">
        <v>432000</v>
      </c>
      <c r="G80" s="20">
        <v>432000</v>
      </c>
      <c r="H80" s="20">
        <v>432000</v>
      </c>
    </row>
    <row r="81" spans="1:8" ht="63.75">
      <c r="A81" s="23" t="s">
        <v>107</v>
      </c>
      <c r="B81" s="22" t="s">
        <v>19</v>
      </c>
      <c r="C81" s="22" t="s">
        <v>103</v>
      </c>
      <c r="D81" s="22" t="s">
        <v>108</v>
      </c>
      <c r="E81" s="22"/>
      <c r="F81" s="20">
        <f>F82</f>
        <v>6377400</v>
      </c>
      <c r="G81" s="20">
        <f>G82</f>
        <v>6551900</v>
      </c>
      <c r="H81" s="20">
        <f>H82</f>
        <v>6716000</v>
      </c>
    </row>
    <row r="82" spans="1:8" ht="12.75">
      <c r="A82" s="23" t="s">
        <v>30</v>
      </c>
      <c r="B82" s="22" t="s">
        <v>19</v>
      </c>
      <c r="C82" s="22" t="s">
        <v>103</v>
      </c>
      <c r="D82" s="22" t="s">
        <v>108</v>
      </c>
      <c r="E82" s="22" t="s">
        <v>31</v>
      </c>
      <c r="F82" s="20">
        <v>6377400</v>
      </c>
      <c r="G82" s="20">
        <v>6551900</v>
      </c>
      <c r="H82" s="20">
        <v>6716000</v>
      </c>
    </row>
    <row r="83" spans="1:8" ht="12.75">
      <c r="A83" s="13" t="s">
        <v>109</v>
      </c>
      <c r="B83" s="14" t="s">
        <v>19</v>
      </c>
      <c r="C83" s="16" t="s">
        <v>110</v>
      </c>
      <c r="D83" s="14"/>
      <c r="E83" s="16"/>
      <c r="F83" s="15">
        <f aca="true" t="shared" si="10" ref="F83:H84">F84</f>
        <v>1628000</v>
      </c>
      <c r="G83" s="15">
        <f t="shared" si="10"/>
        <v>1717600</v>
      </c>
      <c r="H83" s="15">
        <f t="shared" si="10"/>
        <v>1803500</v>
      </c>
    </row>
    <row r="84" spans="1:8" ht="18" customHeight="1">
      <c r="A84" s="23" t="s">
        <v>34</v>
      </c>
      <c r="B84" s="22" t="s">
        <v>19</v>
      </c>
      <c r="C84" s="22" t="s">
        <v>110</v>
      </c>
      <c r="D84" s="22" t="s">
        <v>35</v>
      </c>
      <c r="E84" s="22"/>
      <c r="F84" s="20">
        <f t="shared" si="10"/>
        <v>1628000</v>
      </c>
      <c r="G84" s="20">
        <f t="shared" si="10"/>
        <v>1717600</v>
      </c>
      <c r="H84" s="20">
        <f t="shared" si="10"/>
        <v>1803500</v>
      </c>
    </row>
    <row r="85" spans="1:8" ht="63.75">
      <c r="A85" s="23" t="s">
        <v>111</v>
      </c>
      <c r="B85" s="22" t="s">
        <v>19</v>
      </c>
      <c r="C85" s="22" t="s">
        <v>110</v>
      </c>
      <c r="D85" s="22" t="s">
        <v>112</v>
      </c>
      <c r="E85" s="22"/>
      <c r="F85" s="20">
        <f>F86+F88</f>
        <v>1628000</v>
      </c>
      <c r="G85" s="20">
        <f>G86+G88</f>
        <v>1717600</v>
      </c>
      <c r="H85" s="20">
        <f>H86+H88</f>
        <v>1803500</v>
      </c>
    </row>
    <row r="86" spans="1:8" ht="63.75">
      <c r="A86" s="23" t="s">
        <v>113</v>
      </c>
      <c r="B86" s="22" t="s">
        <v>19</v>
      </c>
      <c r="C86" s="22" t="s">
        <v>110</v>
      </c>
      <c r="D86" s="22" t="s">
        <v>114</v>
      </c>
      <c r="E86" s="22"/>
      <c r="F86" s="20">
        <f>F87</f>
        <v>1596100</v>
      </c>
      <c r="G86" s="20">
        <f>G87</f>
        <v>1683900</v>
      </c>
      <c r="H86" s="20">
        <f>H87</f>
        <v>1768100</v>
      </c>
    </row>
    <row r="87" spans="1:8" ht="12.75">
      <c r="A87" s="18" t="s">
        <v>115</v>
      </c>
      <c r="B87" s="22" t="s">
        <v>19</v>
      </c>
      <c r="C87" s="22" t="s">
        <v>110</v>
      </c>
      <c r="D87" s="22" t="s">
        <v>114</v>
      </c>
      <c r="E87" s="22" t="s">
        <v>116</v>
      </c>
      <c r="F87" s="20">
        <v>1596100</v>
      </c>
      <c r="G87" s="20">
        <v>1683900</v>
      </c>
      <c r="H87" s="20">
        <v>1768100</v>
      </c>
    </row>
    <row r="88" spans="1:8" ht="63.75">
      <c r="A88" s="23" t="s">
        <v>117</v>
      </c>
      <c r="B88" s="22" t="s">
        <v>19</v>
      </c>
      <c r="C88" s="22" t="s">
        <v>110</v>
      </c>
      <c r="D88" s="22" t="s">
        <v>118</v>
      </c>
      <c r="E88" s="22"/>
      <c r="F88" s="20">
        <f>F89</f>
        <v>31900</v>
      </c>
      <c r="G88" s="20">
        <f>G89</f>
        <v>33700</v>
      </c>
      <c r="H88" s="20">
        <f>H89</f>
        <v>35400</v>
      </c>
    </row>
    <row r="89" spans="1:8" ht="12.75">
      <c r="A89" s="18" t="s">
        <v>115</v>
      </c>
      <c r="B89" s="22" t="s">
        <v>19</v>
      </c>
      <c r="C89" s="22" t="s">
        <v>110</v>
      </c>
      <c r="D89" s="22" t="s">
        <v>118</v>
      </c>
      <c r="E89" s="22" t="s">
        <v>116</v>
      </c>
      <c r="F89" s="20">
        <v>31900</v>
      </c>
      <c r="G89" s="20">
        <v>33700</v>
      </c>
      <c r="H89" s="20">
        <v>35400</v>
      </c>
    </row>
    <row r="90" spans="1:8" ht="25.5">
      <c r="A90" s="29" t="s">
        <v>119</v>
      </c>
      <c r="B90" s="14" t="s">
        <v>120</v>
      </c>
      <c r="C90" s="14" t="s">
        <v>20</v>
      </c>
      <c r="D90" s="14" t="s">
        <v>20</v>
      </c>
      <c r="E90" s="14" t="s">
        <v>20</v>
      </c>
      <c r="F90" s="15">
        <f>F91+F129+F175+F189</f>
        <v>59268900</v>
      </c>
      <c r="G90" s="15">
        <f>G91+G129+G175+G189</f>
        <v>63509700</v>
      </c>
      <c r="H90" s="15">
        <f>H91+H129+H175+H189</f>
        <v>62763700</v>
      </c>
    </row>
    <row r="91" spans="1:8" ht="12.75">
      <c r="A91" s="13" t="s">
        <v>21</v>
      </c>
      <c r="B91" s="16" t="s">
        <v>120</v>
      </c>
      <c r="C91" s="16" t="s">
        <v>22</v>
      </c>
      <c r="D91" s="16" t="s">
        <v>20</v>
      </c>
      <c r="E91" s="16" t="s">
        <v>20</v>
      </c>
      <c r="F91" s="17">
        <f>F92+F115</f>
        <v>32350300</v>
      </c>
      <c r="G91" s="17">
        <f>G92+G115</f>
        <v>34427300</v>
      </c>
      <c r="H91" s="17">
        <f>H92+H115</f>
        <v>34829300</v>
      </c>
    </row>
    <row r="92" spans="1:8" ht="12.75">
      <c r="A92" s="13" t="s">
        <v>38</v>
      </c>
      <c r="B92" s="16" t="s">
        <v>120</v>
      </c>
      <c r="C92" s="16" t="s">
        <v>39</v>
      </c>
      <c r="D92" s="16" t="s">
        <v>20</v>
      </c>
      <c r="E92" s="16" t="s">
        <v>20</v>
      </c>
      <c r="F92" s="17">
        <f>F93+F97+F103+F100</f>
        <v>30654000</v>
      </c>
      <c r="G92" s="17">
        <f>G93+G97+G103+G100</f>
        <v>33600000</v>
      </c>
      <c r="H92" s="17">
        <f>H93+H97+H103+H100</f>
        <v>34000000</v>
      </c>
    </row>
    <row r="93" spans="1:8" ht="12.75">
      <c r="A93" s="18" t="s">
        <v>48</v>
      </c>
      <c r="B93" s="22" t="s">
        <v>120</v>
      </c>
      <c r="C93" s="22" t="s">
        <v>39</v>
      </c>
      <c r="D93" s="22" t="s">
        <v>49</v>
      </c>
      <c r="E93" s="22" t="s">
        <v>20</v>
      </c>
      <c r="F93" s="20">
        <f>F94</f>
        <v>29270000</v>
      </c>
      <c r="G93" s="20">
        <f aca="true" t="shared" si="11" ref="G93:H95">G94</f>
        <v>33600000</v>
      </c>
      <c r="H93" s="20">
        <f t="shared" si="11"/>
        <v>34000000</v>
      </c>
    </row>
    <row r="94" spans="1:8" ht="25.5">
      <c r="A94" s="21" t="s">
        <v>50</v>
      </c>
      <c r="B94" s="22" t="s">
        <v>120</v>
      </c>
      <c r="C94" s="22" t="s">
        <v>39</v>
      </c>
      <c r="D94" s="22" t="s">
        <v>51</v>
      </c>
      <c r="E94" s="22"/>
      <c r="F94" s="20">
        <f>F95</f>
        <v>29270000</v>
      </c>
      <c r="G94" s="20">
        <f t="shared" si="11"/>
        <v>33600000</v>
      </c>
      <c r="H94" s="20">
        <f t="shared" si="11"/>
        <v>34000000</v>
      </c>
    </row>
    <row r="95" spans="1:8" ht="51">
      <c r="A95" s="23" t="s">
        <v>52</v>
      </c>
      <c r="B95" s="22" t="s">
        <v>120</v>
      </c>
      <c r="C95" s="22" t="s">
        <v>39</v>
      </c>
      <c r="D95" s="22" t="s">
        <v>51</v>
      </c>
      <c r="E95" s="22"/>
      <c r="F95" s="20">
        <f>F96</f>
        <v>29270000</v>
      </c>
      <c r="G95" s="20">
        <f t="shared" si="11"/>
        <v>33600000</v>
      </c>
      <c r="H95" s="20">
        <f t="shared" si="11"/>
        <v>34000000</v>
      </c>
    </row>
    <row r="96" spans="1:8" ht="12.75">
      <c r="A96" s="23" t="s">
        <v>30</v>
      </c>
      <c r="B96" s="22" t="s">
        <v>120</v>
      </c>
      <c r="C96" s="22" t="s">
        <v>39</v>
      </c>
      <c r="D96" s="22" t="s">
        <v>51</v>
      </c>
      <c r="E96" s="22" t="s">
        <v>31</v>
      </c>
      <c r="F96" s="20">
        <f>'[1]Бюджет'!I120-F99</f>
        <v>29270000</v>
      </c>
      <c r="G96" s="20">
        <f>'[1]Бюджет'!K120</f>
        <v>33600000</v>
      </c>
      <c r="H96" s="20">
        <f>'[1]Бюджет'!L120</f>
        <v>34000000</v>
      </c>
    </row>
    <row r="97" spans="1:8" ht="16.5" customHeight="1">
      <c r="A97" s="23" t="s">
        <v>34</v>
      </c>
      <c r="B97" s="22" t="s">
        <v>120</v>
      </c>
      <c r="C97" s="22" t="s">
        <v>39</v>
      </c>
      <c r="D97" s="22" t="s">
        <v>35</v>
      </c>
      <c r="E97" s="22"/>
      <c r="F97" s="20">
        <f aca="true" t="shared" si="12" ref="F97:H98">F98</f>
        <v>990000</v>
      </c>
      <c r="G97" s="20">
        <f t="shared" si="12"/>
        <v>0</v>
      </c>
      <c r="H97" s="20">
        <f t="shared" si="12"/>
        <v>0</v>
      </c>
    </row>
    <row r="98" spans="1:8" ht="63.75">
      <c r="A98" s="23" t="s">
        <v>36</v>
      </c>
      <c r="B98" s="22" t="s">
        <v>120</v>
      </c>
      <c r="C98" s="22" t="s">
        <v>39</v>
      </c>
      <c r="D98" s="22" t="s">
        <v>37</v>
      </c>
      <c r="E98" s="22"/>
      <c r="F98" s="20">
        <f t="shared" si="12"/>
        <v>990000</v>
      </c>
      <c r="G98" s="20">
        <f t="shared" si="12"/>
        <v>0</v>
      </c>
      <c r="H98" s="20">
        <f t="shared" si="12"/>
        <v>0</v>
      </c>
    </row>
    <row r="99" spans="1:8" ht="12.75">
      <c r="A99" s="23" t="s">
        <v>30</v>
      </c>
      <c r="B99" s="22" t="s">
        <v>120</v>
      </c>
      <c r="C99" s="22" t="s">
        <v>39</v>
      </c>
      <c r="D99" s="22" t="s">
        <v>37</v>
      </c>
      <c r="E99" s="22" t="s">
        <v>31</v>
      </c>
      <c r="F99" s="20">
        <v>990000</v>
      </c>
      <c r="G99" s="20">
        <v>0</v>
      </c>
      <c r="H99" s="20">
        <v>0</v>
      </c>
    </row>
    <row r="100" spans="1:8" ht="12.75">
      <c r="A100" s="23" t="s">
        <v>90</v>
      </c>
      <c r="B100" s="22" t="s">
        <v>120</v>
      </c>
      <c r="C100" s="22" t="s">
        <v>39</v>
      </c>
      <c r="D100" s="22" t="s">
        <v>91</v>
      </c>
      <c r="E100" s="22"/>
      <c r="F100" s="20">
        <f aca="true" t="shared" si="13" ref="F100:H101">F101</f>
        <v>102000</v>
      </c>
      <c r="G100" s="20">
        <f t="shared" si="13"/>
        <v>0</v>
      </c>
      <c r="H100" s="20">
        <f t="shared" si="13"/>
        <v>0</v>
      </c>
    </row>
    <row r="101" spans="1:8" ht="25.5">
      <c r="A101" s="23" t="s">
        <v>92</v>
      </c>
      <c r="B101" s="22" t="s">
        <v>120</v>
      </c>
      <c r="C101" s="22" t="s">
        <v>39</v>
      </c>
      <c r="D101" s="22" t="s">
        <v>93</v>
      </c>
      <c r="E101" s="22"/>
      <c r="F101" s="20">
        <f t="shared" si="13"/>
        <v>102000</v>
      </c>
      <c r="G101" s="20">
        <f t="shared" si="13"/>
        <v>0</v>
      </c>
      <c r="H101" s="20">
        <f t="shared" si="13"/>
        <v>0</v>
      </c>
    </row>
    <row r="102" spans="1:8" ht="12.75">
      <c r="A102" s="23" t="s">
        <v>30</v>
      </c>
      <c r="B102" s="22" t="s">
        <v>120</v>
      </c>
      <c r="C102" s="22" t="s">
        <v>39</v>
      </c>
      <c r="D102" s="22" t="s">
        <v>93</v>
      </c>
      <c r="E102" s="22" t="s">
        <v>31</v>
      </c>
      <c r="F102" s="20">
        <v>102000</v>
      </c>
      <c r="G102" s="20">
        <v>0</v>
      </c>
      <c r="H102" s="20">
        <v>0</v>
      </c>
    </row>
    <row r="103" spans="1:8" ht="12.75">
      <c r="A103" s="23" t="s">
        <v>121</v>
      </c>
      <c r="B103" s="22" t="s">
        <v>120</v>
      </c>
      <c r="C103" s="22" t="s">
        <v>39</v>
      </c>
      <c r="D103" s="22" t="s">
        <v>122</v>
      </c>
      <c r="E103" s="22"/>
      <c r="F103" s="20">
        <f>F104</f>
        <v>292000</v>
      </c>
      <c r="G103" s="20">
        <f>G104</f>
        <v>0</v>
      </c>
      <c r="H103" s="20">
        <f>H104</f>
        <v>0</v>
      </c>
    </row>
    <row r="104" spans="1:8" ht="38.25">
      <c r="A104" s="21" t="s">
        <v>123</v>
      </c>
      <c r="B104" s="22" t="s">
        <v>120</v>
      </c>
      <c r="C104" s="22" t="s">
        <v>39</v>
      </c>
      <c r="D104" s="22" t="s">
        <v>124</v>
      </c>
      <c r="E104" s="22"/>
      <c r="F104" s="20">
        <f>F105+F107+F109+F111+F113</f>
        <v>292000</v>
      </c>
      <c r="G104" s="20">
        <f>G105+G107+G109+G111+G113</f>
        <v>0</v>
      </c>
      <c r="H104" s="20">
        <f>H105+H107+H109+H111+H113</f>
        <v>0</v>
      </c>
    </row>
    <row r="105" spans="1:8" ht="51">
      <c r="A105" s="23" t="s">
        <v>125</v>
      </c>
      <c r="B105" s="22" t="s">
        <v>120</v>
      </c>
      <c r="C105" s="22" t="s">
        <v>39</v>
      </c>
      <c r="D105" s="22" t="s">
        <v>126</v>
      </c>
      <c r="E105" s="22"/>
      <c r="F105" s="20">
        <f>F106</f>
        <v>72000</v>
      </c>
      <c r="G105" s="20">
        <f>G106</f>
        <v>0</v>
      </c>
      <c r="H105" s="20">
        <f>H106</f>
        <v>0</v>
      </c>
    </row>
    <row r="106" spans="1:8" ht="12.75">
      <c r="A106" s="23" t="s">
        <v>30</v>
      </c>
      <c r="B106" s="22" t="s">
        <v>120</v>
      </c>
      <c r="C106" s="22" t="s">
        <v>39</v>
      </c>
      <c r="D106" s="22" t="s">
        <v>127</v>
      </c>
      <c r="E106" s="22" t="s">
        <v>31</v>
      </c>
      <c r="F106" s="20">
        <v>72000</v>
      </c>
      <c r="G106" s="20"/>
      <c r="H106" s="20">
        <v>0</v>
      </c>
    </row>
    <row r="107" spans="1:8" ht="51">
      <c r="A107" s="18" t="s">
        <v>128</v>
      </c>
      <c r="B107" s="22" t="s">
        <v>120</v>
      </c>
      <c r="C107" s="22" t="s">
        <v>39</v>
      </c>
      <c r="D107" s="22" t="s">
        <v>129</v>
      </c>
      <c r="E107" s="22"/>
      <c r="F107" s="20">
        <f>F108</f>
        <v>109000</v>
      </c>
      <c r="G107" s="20"/>
      <c r="H107" s="20"/>
    </row>
    <row r="108" spans="1:8" ht="12.75">
      <c r="A108" s="23" t="s">
        <v>30</v>
      </c>
      <c r="B108" s="22" t="s">
        <v>120</v>
      </c>
      <c r="C108" s="22" t="s">
        <v>39</v>
      </c>
      <c r="D108" s="22" t="s">
        <v>129</v>
      </c>
      <c r="E108" s="22" t="s">
        <v>31</v>
      </c>
      <c r="F108" s="20">
        <v>109000</v>
      </c>
      <c r="G108" s="20"/>
      <c r="H108" s="20"/>
    </row>
    <row r="109" spans="1:8" ht="25.5">
      <c r="A109" s="18" t="s">
        <v>130</v>
      </c>
      <c r="B109" s="22" t="s">
        <v>120</v>
      </c>
      <c r="C109" s="22" t="s">
        <v>39</v>
      </c>
      <c r="D109" s="22" t="s">
        <v>131</v>
      </c>
      <c r="E109" s="22"/>
      <c r="F109" s="20">
        <f>F110</f>
        <v>26000</v>
      </c>
      <c r="G109" s="20">
        <f>G110</f>
        <v>0</v>
      </c>
      <c r="H109" s="20">
        <f>H110</f>
        <v>0</v>
      </c>
    </row>
    <row r="110" spans="1:8" ht="12.75">
      <c r="A110" s="23" t="s">
        <v>30</v>
      </c>
      <c r="B110" s="22" t="s">
        <v>120</v>
      </c>
      <c r="C110" s="22" t="s">
        <v>39</v>
      </c>
      <c r="D110" s="22" t="s">
        <v>131</v>
      </c>
      <c r="E110" s="22" t="s">
        <v>31</v>
      </c>
      <c r="F110" s="20">
        <v>26000</v>
      </c>
      <c r="G110" s="20">
        <v>0</v>
      </c>
      <c r="H110" s="20">
        <v>0</v>
      </c>
    </row>
    <row r="111" spans="1:8" ht="51">
      <c r="A111" s="18" t="s">
        <v>132</v>
      </c>
      <c r="B111" s="22" t="s">
        <v>120</v>
      </c>
      <c r="C111" s="22" t="s">
        <v>39</v>
      </c>
      <c r="D111" s="22" t="s">
        <v>133</v>
      </c>
      <c r="E111" s="22"/>
      <c r="F111" s="20">
        <f>F112</f>
        <v>6300</v>
      </c>
      <c r="G111" s="20">
        <f>G112</f>
        <v>0</v>
      </c>
      <c r="H111" s="20">
        <f>H112</f>
        <v>0</v>
      </c>
    </row>
    <row r="112" spans="1:8" ht="12.75">
      <c r="A112" s="23" t="s">
        <v>30</v>
      </c>
      <c r="B112" s="22" t="s">
        <v>120</v>
      </c>
      <c r="C112" s="22" t="s">
        <v>39</v>
      </c>
      <c r="D112" s="22" t="s">
        <v>133</v>
      </c>
      <c r="E112" s="22" t="s">
        <v>31</v>
      </c>
      <c r="F112" s="20">
        <v>6300</v>
      </c>
      <c r="G112" s="20">
        <v>0</v>
      </c>
      <c r="H112" s="20">
        <v>0</v>
      </c>
    </row>
    <row r="113" spans="1:8" ht="51">
      <c r="A113" s="23" t="s">
        <v>134</v>
      </c>
      <c r="B113" s="22" t="s">
        <v>120</v>
      </c>
      <c r="C113" s="22" t="s">
        <v>39</v>
      </c>
      <c r="D113" s="22" t="s">
        <v>135</v>
      </c>
      <c r="E113" s="22"/>
      <c r="F113" s="20">
        <f>F114</f>
        <v>78700</v>
      </c>
      <c r="G113" s="20">
        <f>G114</f>
        <v>0</v>
      </c>
      <c r="H113" s="20">
        <f>H114</f>
        <v>0</v>
      </c>
    </row>
    <row r="114" spans="1:8" ht="12.75">
      <c r="A114" s="23" t="s">
        <v>30</v>
      </c>
      <c r="B114" s="22" t="s">
        <v>120</v>
      </c>
      <c r="C114" s="22" t="s">
        <v>39</v>
      </c>
      <c r="D114" s="22" t="s">
        <v>135</v>
      </c>
      <c r="E114" s="22" t="s">
        <v>31</v>
      </c>
      <c r="F114" s="20">
        <v>78700</v>
      </c>
      <c r="G114" s="20">
        <v>0</v>
      </c>
      <c r="H114" s="20">
        <v>0</v>
      </c>
    </row>
    <row r="115" spans="1:8" ht="12.75">
      <c r="A115" s="29" t="s">
        <v>59</v>
      </c>
      <c r="B115" s="16" t="s">
        <v>120</v>
      </c>
      <c r="C115" s="16" t="s">
        <v>60</v>
      </c>
      <c r="D115" s="14"/>
      <c r="E115" s="16" t="s">
        <v>20</v>
      </c>
      <c r="F115" s="15">
        <f>SUM(F116+F126+F123)</f>
        <v>1696300</v>
      </c>
      <c r="G115" s="15">
        <f>SUM(G116+G126+G123)</f>
        <v>827300</v>
      </c>
      <c r="H115" s="15">
        <f>SUM(H116+H126+H123)</f>
        <v>829300</v>
      </c>
    </row>
    <row r="116" spans="1:8" ht="25.5">
      <c r="A116" s="23" t="s">
        <v>136</v>
      </c>
      <c r="B116" s="22" t="s">
        <v>120</v>
      </c>
      <c r="C116" s="22" t="s">
        <v>60</v>
      </c>
      <c r="D116" s="22" t="s">
        <v>137</v>
      </c>
      <c r="E116" s="19" t="s">
        <v>20</v>
      </c>
      <c r="F116" s="20">
        <f>F120+F117</f>
        <v>1016300</v>
      </c>
      <c r="G116" s="20">
        <f>G120+G117</f>
        <v>827300</v>
      </c>
      <c r="H116" s="20">
        <f>H120+H117</f>
        <v>829300</v>
      </c>
    </row>
    <row r="117" spans="1:8" ht="12.75">
      <c r="A117" s="23" t="s">
        <v>138</v>
      </c>
      <c r="B117" s="22" t="s">
        <v>120</v>
      </c>
      <c r="C117" s="22" t="s">
        <v>60</v>
      </c>
      <c r="D117" s="22" t="s">
        <v>139</v>
      </c>
      <c r="E117" s="19"/>
      <c r="F117" s="20">
        <f aca="true" t="shared" si="14" ref="F117:H118">F118</f>
        <v>319300</v>
      </c>
      <c r="G117" s="20">
        <f t="shared" si="14"/>
        <v>319300</v>
      </c>
      <c r="H117" s="20">
        <f t="shared" si="14"/>
        <v>319300</v>
      </c>
    </row>
    <row r="118" spans="1:8" ht="25.5">
      <c r="A118" s="23" t="s">
        <v>140</v>
      </c>
      <c r="B118" s="22" t="s">
        <v>120</v>
      </c>
      <c r="C118" s="22" t="s">
        <v>60</v>
      </c>
      <c r="D118" s="22" t="s">
        <v>141</v>
      </c>
      <c r="E118" s="22"/>
      <c r="F118" s="20">
        <f t="shared" si="14"/>
        <v>319300</v>
      </c>
      <c r="G118" s="20">
        <f t="shared" si="14"/>
        <v>319300</v>
      </c>
      <c r="H118" s="20">
        <f t="shared" si="14"/>
        <v>319300</v>
      </c>
    </row>
    <row r="119" spans="1:8" ht="12.75">
      <c r="A119" s="23" t="s">
        <v>30</v>
      </c>
      <c r="B119" s="22" t="s">
        <v>120</v>
      </c>
      <c r="C119" s="22" t="s">
        <v>60</v>
      </c>
      <c r="D119" s="22" t="s">
        <v>141</v>
      </c>
      <c r="E119" s="22" t="s">
        <v>31</v>
      </c>
      <c r="F119" s="20">
        <v>319300</v>
      </c>
      <c r="G119" s="20">
        <v>319300</v>
      </c>
      <c r="H119" s="20">
        <v>319300</v>
      </c>
    </row>
    <row r="120" spans="1:8" ht="38.25">
      <c r="A120" s="21" t="s">
        <v>142</v>
      </c>
      <c r="B120" s="22" t="s">
        <v>120</v>
      </c>
      <c r="C120" s="22" t="s">
        <v>60</v>
      </c>
      <c r="D120" s="22" t="s">
        <v>143</v>
      </c>
      <c r="E120" s="19"/>
      <c r="F120" s="20">
        <f>F121</f>
        <v>697000</v>
      </c>
      <c r="G120" s="20">
        <f>G122</f>
        <v>508000</v>
      </c>
      <c r="H120" s="20">
        <f>H122</f>
        <v>510000</v>
      </c>
    </row>
    <row r="121" spans="1:8" ht="38.25">
      <c r="A121" s="21" t="s">
        <v>144</v>
      </c>
      <c r="B121" s="22" t="s">
        <v>120</v>
      </c>
      <c r="C121" s="22" t="s">
        <v>60</v>
      </c>
      <c r="D121" s="22" t="s">
        <v>143</v>
      </c>
      <c r="E121" s="19"/>
      <c r="F121" s="20">
        <f>F122</f>
        <v>697000</v>
      </c>
      <c r="G121" s="20">
        <f>G122</f>
        <v>508000</v>
      </c>
      <c r="H121" s="20">
        <f>H122</f>
        <v>510000</v>
      </c>
    </row>
    <row r="122" spans="1:8" ht="12.75">
      <c r="A122" s="23" t="s">
        <v>30</v>
      </c>
      <c r="B122" s="22" t="s">
        <v>120</v>
      </c>
      <c r="C122" s="22" t="s">
        <v>60</v>
      </c>
      <c r="D122" s="22" t="s">
        <v>143</v>
      </c>
      <c r="E122" s="22" t="s">
        <v>31</v>
      </c>
      <c r="F122" s="20">
        <f>'[1]Бюджет'!I155-F125</f>
        <v>697000</v>
      </c>
      <c r="G122" s="20">
        <f>'[1]Бюджет'!K155</f>
        <v>508000</v>
      </c>
      <c r="H122" s="20">
        <f>'[1]Бюджет'!L155</f>
        <v>510000</v>
      </c>
    </row>
    <row r="123" spans="1:8" ht="16.5" customHeight="1">
      <c r="A123" s="23" t="s">
        <v>34</v>
      </c>
      <c r="B123" s="22" t="s">
        <v>120</v>
      </c>
      <c r="C123" s="22" t="s">
        <v>60</v>
      </c>
      <c r="D123" s="22" t="s">
        <v>35</v>
      </c>
      <c r="E123" s="22"/>
      <c r="F123" s="20">
        <f aca="true" t="shared" si="15" ref="F123:H124">F124</f>
        <v>30000</v>
      </c>
      <c r="G123" s="20">
        <f t="shared" si="15"/>
        <v>0</v>
      </c>
      <c r="H123" s="20">
        <f t="shared" si="15"/>
        <v>0</v>
      </c>
    </row>
    <row r="124" spans="1:8" ht="63.75">
      <c r="A124" s="23" t="s">
        <v>36</v>
      </c>
      <c r="B124" s="22" t="s">
        <v>120</v>
      </c>
      <c r="C124" s="22" t="s">
        <v>60</v>
      </c>
      <c r="D124" s="22" t="s">
        <v>37</v>
      </c>
      <c r="E124" s="22"/>
      <c r="F124" s="20">
        <f t="shared" si="15"/>
        <v>30000</v>
      </c>
      <c r="G124" s="20">
        <f t="shared" si="15"/>
        <v>0</v>
      </c>
      <c r="H124" s="20">
        <f t="shared" si="15"/>
        <v>0</v>
      </c>
    </row>
    <row r="125" spans="1:8" ht="12.75">
      <c r="A125" s="23" t="s">
        <v>30</v>
      </c>
      <c r="B125" s="22" t="s">
        <v>120</v>
      </c>
      <c r="C125" s="22" t="s">
        <v>60</v>
      </c>
      <c r="D125" s="22" t="s">
        <v>37</v>
      </c>
      <c r="E125" s="22" t="s">
        <v>31</v>
      </c>
      <c r="F125" s="20">
        <v>30000</v>
      </c>
      <c r="G125" s="20">
        <v>0</v>
      </c>
      <c r="H125" s="20">
        <v>0</v>
      </c>
    </row>
    <row r="126" spans="1:8" ht="12.75">
      <c r="A126" s="18" t="s">
        <v>90</v>
      </c>
      <c r="B126" s="22" t="s">
        <v>120</v>
      </c>
      <c r="C126" s="22" t="s">
        <v>60</v>
      </c>
      <c r="D126" s="22" t="s">
        <v>91</v>
      </c>
      <c r="E126" s="22"/>
      <c r="F126" s="20">
        <f aca="true" t="shared" si="16" ref="F126:H127">F127</f>
        <v>650000</v>
      </c>
      <c r="G126" s="20">
        <f t="shared" si="16"/>
        <v>0</v>
      </c>
      <c r="H126" s="20">
        <f t="shared" si="16"/>
        <v>0</v>
      </c>
    </row>
    <row r="127" spans="1:8" ht="51">
      <c r="A127" s="23" t="s">
        <v>145</v>
      </c>
      <c r="B127" s="22" t="s">
        <v>120</v>
      </c>
      <c r="C127" s="22" t="s">
        <v>60</v>
      </c>
      <c r="D127" s="22" t="s">
        <v>146</v>
      </c>
      <c r="E127" s="22"/>
      <c r="F127" s="20">
        <f t="shared" si="16"/>
        <v>650000</v>
      </c>
      <c r="G127" s="20">
        <f t="shared" si="16"/>
        <v>0</v>
      </c>
      <c r="H127" s="20">
        <f t="shared" si="16"/>
        <v>0</v>
      </c>
    </row>
    <row r="128" spans="1:8" ht="25.5">
      <c r="A128" s="18" t="s">
        <v>147</v>
      </c>
      <c r="B128" s="22" t="s">
        <v>120</v>
      </c>
      <c r="C128" s="22" t="s">
        <v>60</v>
      </c>
      <c r="D128" s="22" t="s">
        <v>146</v>
      </c>
      <c r="E128" s="22" t="s">
        <v>82</v>
      </c>
      <c r="F128" s="20">
        <f>'[1]Бюджет'!I167</f>
        <v>650000</v>
      </c>
      <c r="G128" s="20">
        <v>0</v>
      </c>
      <c r="H128" s="20">
        <v>0</v>
      </c>
    </row>
    <row r="129" spans="1:8" ht="12.75">
      <c r="A129" s="13" t="s">
        <v>148</v>
      </c>
      <c r="B129" s="14" t="s">
        <v>120</v>
      </c>
      <c r="C129" s="14" t="s">
        <v>149</v>
      </c>
      <c r="D129" s="14" t="s">
        <v>20</v>
      </c>
      <c r="E129" s="14" t="s">
        <v>20</v>
      </c>
      <c r="F129" s="15">
        <f>F130+F161</f>
        <v>24568600</v>
      </c>
      <c r="G129" s="15">
        <f>G130+G161</f>
        <v>27069400</v>
      </c>
      <c r="H129" s="15">
        <f>H130+H161</f>
        <v>27434400</v>
      </c>
    </row>
    <row r="130" spans="1:8" ht="12.75">
      <c r="A130" s="13" t="s">
        <v>150</v>
      </c>
      <c r="B130" s="16" t="s">
        <v>120</v>
      </c>
      <c r="C130" s="16" t="s">
        <v>151</v>
      </c>
      <c r="D130" s="16" t="s">
        <v>20</v>
      </c>
      <c r="E130" s="16" t="s">
        <v>20</v>
      </c>
      <c r="F130" s="17">
        <f>F133+F136+F139+F147+F144+F131</f>
        <v>17657600</v>
      </c>
      <c r="G130" s="17">
        <f>G133+G136+G139+G147+G144+G131</f>
        <v>20211600</v>
      </c>
      <c r="H130" s="17">
        <f>H133+H136+H139+H147+H144+H131</f>
        <v>20482700</v>
      </c>
    </row>
    <row r="131" spans="1:8" ht="38.25">
      <c r="A131" s="23" t="s">
        <v>152</v>
      </c>
      <c r="B131" s="22" t="s">
        <v>120</v>
      </c>
      <c r="C131" s="22" t="s">
        <v>151</v>
      </c>
      <c r="D131" s="22" t="s">
        <v>153</v>
      </c>
      <c r="E131" s="19"/>
      <c r="F131" s="20">
        <f>F132</f>
        <v>29400</v>
      </c>
      <c r="G131" s="20">
        <f>G132</f>
        <v>29400</v>
      </c>
      <c r="H131" s="20">
        <f>H132</f>
        <v>29400</v>
      </c>
    </row>
    <row r="132" spans="1:8" ht="12.75">
      <c r="A132" s="23" t="s">
        <v>30</v>
      </c>
      <c r="B132" s="22" t="s">
        <v>120</v>
      </c>
      <c r="C132" s="22" t="s">
        <v>151</v>
      </c>
      <c r="D132" s="22" t="s">
        <v>153</v>
      </c>
      <c r="E132" s="19" t="s">
        <v>31</v>
      </c>
      <c r="F132" s="27">
        <v>29400</v>
      </c>
      <c r="G132" s="27">
        <v>29400</v>
      </c>
      <c r="H132" s="27">
        <v>29400</v>
      </c>
    </row>
    <row r="133" spans="1:8" ht="25.5">
      <c r="A133" s="28" t="s">
        <v>154</v>
      </c>
      <c r="B133" s="22" t="s">
        <v>120</v>
      </c>
      <c r="C133" s="22" t="s">
        <v>151</v>
      </c>
      <c r="D133" s="22" t="s">
        <v>155</v>
      </c>
      <c r="E133" s="22" t="s">
        <v>20</v>
      </c>
      <c r="F133" s="20">
        <f aca="true" t="shared" si="17" ref="F133:H134">F134</f>
        <v>6893000</v>
      </c>
      <c r="G133" s="20">
        <f t="shared" si="17"/>
        <v>9387000</v>
      </c>
      <c r="H133" s="20">
        <f t="shared" si="17"/>
        <v>9553300</v>
      </c>
    </row>
    <row r="134" spans="1:8" ht="51">
      <c r="A134" s="21" t="s">
        <v>156</v>
      </c>
      <c r="B134" s="22" t="s">
        <v>120</v>
      </c>
      <c r="C134" s="22" t="s">
        <v>151</v>
      </c>
      <c r="D134" s="22" t="s">
        <v>157</v>
      </c>
      <c r="E134" s="19"/>
      <c r="F134" s="20">
        <f t="shared" si="17"/>
        <v>6893000</v>
      </c>
      <c r="G134" s="20">
        <f t="shared" si="17"/>
        <v>9387000</v>
      </c>
      <c r="H134" s="20">
        <f t="shared" si="17"/>
        <v>9553300</v>
      </c>
    </row>
    <row r="135" spans="1:8" ht="12.75">
      <c r="A135" s="23" t="s">
        <v>30</v>
      </c>
      <c r="B135" s="22" t="s">
        <v>120</v>
      </c>
      <c r="C135" s="22" t="s">
        <v>151</v>
      </c>
      <c r="D135" s="22" t="s">
        <v>157</v>
      </c>
      <c r="E135" s="22" t="s">
        <v>31</v>
      </c>
      <c r="F135" s="20">
        <f>'[1]Бюджет'!I169-860000</f>
        <v>6893000</v>
      </c>
      <c r="G135" s="20">
        <f>'[1]Бюджет'!K169</f>
        <v>9387000</v>
      </c>
      <c r="H135" s="20">
        <f>'[1]Бюджет'!L169</f>
        <v>9553300</v>
      </c>
    </row>
    <row r="136" spans="1:8" ht="12.75">
      <c r="A136" s="18" t="s">
        <v>158</v>
      </c>
      <c r="B136" s="22" t="s">
        <v>120</v>
      </c>
      <c r="C136" s="22" t="s">
        <v>151</v>
      </c>
      <c r="D136" s="22" t="s">
        <v>159</v>
      </c>
      <c r="E136" s="22" t="s">
        <v>20</v>
      </c>
      <c r="F136" s="20">
        <f aca="true" t="shared" si="18" ref="F136:H137">F137</f>
        <v>3938000</v>
      </c>
      <c r="G136" s="20">
        <f t="shared" si="18"/>
        <v>4965000</v>
      </c>
      <c r="H136" s="20">
        <f t="shared" si="18"/>
        <v>5040000</v>
      </c>
    </row>
    <row r="137" spans="1:8" ht="42" customHeight="1">
      <c r="A137" s="21" t="s">
        <v>160</v>
      </c>
      <c r="B137" s="22" t="s">
        <v>120</v>
      </c>
      <c r="C137" s="22" t="s">
        <v>151</v>
      </c>
      <c r="D137" s="22" t="s">
        <v>161</v>
      </c>
      <c r="E137" s="22"/>
      <c r="F137" s="20">
        <f t="shared" si="18"/>
        <v>3938000</v>
      </c>
      <c r="G137" s="20">
        <f t="shared" si="18"/>
        <v>4965000</v>
      </c>
      <c r="H137" s="20">
        <f t="shared" si="18"/>
        <v>5040000</v>
      </c>
    </row>
    <row r="138" spans="1:8" ht="12.75">
      <c r="A138" s="23" t="s">
        <v>30</v>
      </c>
      <c r="B138" s="22" t="s">
        <v>120</v>
      </c>
      <c r="C138" s="22" t="s">
        <v>151</v>
      </c>
      <c r="D138" s="22" t="s">
        <v>161</v>
      </c>
      <c r="E138" s="22" t="s">
        <v>31</v>
      </c>
      <c r="F138" s="20">
        <f>'[1]Бюджет'!I175-470000</f>
        <v>3938000</v>
      </c>
      <c r="G138" s="20">
        <f>'[1]Бюджет'!K175</f>
        <v>4965000</v>
      </c>
      <c r="H138" s="20">
        <f>'[1]Бюджет'!L175</f>
        <v>5040000</v>
      </c>
    </row>
    <row r="139" spans="1:8" ht="12.75">
      <c r="A139" s="18" t="s">
        <v>162</v>
      </c>
      <c r="B139" s="22" t="s">
        <v>120</v>
      </c>
      <c r="C139" s="22" t="s">
        <v>151</v>
      </c>
      <c r="D139" s="22" t="s">
        <v>163</v>
      </c>
      <c r="E139" s="22" t="s">
        <v>20</v>
      </c>
      <c r="F139" s="20">
        <f>F140</f>
        <v>4950200</v>
      </c>
      <c r="G139" s="20">
        <f>G140</f>
        <v>5830200</v>
      </c>
      <c r="H139" s="20">
        <f>H140</f>
        <v>5860000</v>
      </c>
    </row>
    <row r="140" spans="1:8" ht="38.25">
      <c r="A140" s="21" t="s">
        <v>164</v>
      </c>
      <c r="B140" s="22" t="s">
        <v>120</v>
      </c>
      <c r="C140" s="22" t="s">
        <v>151</v>
      </c>
      <c r="D140" s="22" t="s">
        <v>165</v>
      </c>
      <c r="E140" s="22"/>
      <c r="F140" s="20">
        <f>SUM(F142+F141)</f>
        <v>4950200</v>
      </c>
      <c r="G140" s="20">
        <f>SUM(G142+G141)</f>
        <v>5830200</v>
      </c>
      <c r="H140" s="20">
        <f>SUM(H142+H141)</f>
        <v>5860000</v>
      </c>
    </row>
    <row r="141" spans="1:8" ht="12.75">
      <c r="A141" s="23" t="s">
        <v>30</v>
      </c>
      <c r="B141" s="22" t="s">
        <v>120</v>
      </c>
      <c r="C141" s="22" t="s">
        <v>151</v>
      </c>
      <c r="D141" s="22" t="s">
        <v>165</v>
      </c>
      <c r="E141" s="22" t="s">
        <v>31</v>
      </c>
      <c r="F141" s="20">
        <f>'[1]Бюджет'!I181-270000</f>
        <v>4950000</v>
      </c>
      <c r="G141" s="20">
        <f>'[1]Бюджет'!K181</f>
        <v>5830000</v>
      </c>
      <c r="H141" s="20">
        <f>'[1]Бюджет'!L181</f>
        <v>5860000</v>
      </c>
    </row>
    <row r="142" spans="1:8" ht="25.5">
      <c r="A142" s="23" t="s">
        <v>166</v>
      </c>
      <c r="B142" s="22" t="s">
        <v>120</v>
      </c>
      <c r="C142" s="22" t="s">
        <v>151</v>
      </c>
      <c r="D142" s="22" t="s">
        <v>167</v>
      </c>
      <c r="E142" s="22"/>
      <c r="F142" s="20">
        <f>F143</f>
        <v>200</v>
      </c>
      <c r="G142" s="20">
        <f>G143</f>
        <v>200</v>
      </c>
      <c r="H142" s="20">
        <f>H143</f>
        <v>0</v>
      </c>
    </row>
    <row r="143" spans="1:8" ht="12.75">
      <c r="A143" s="23" t="s">
        <v>30</v>
      </c>
      <c r="B143" s="22" t="s">
        <v>120</v>
      </c>
      <c r="C143" s="22" t="s">
        <v>151</v>
      </c>
      <c r="D143" s="22" t="s">
        <v>167</v>
      </c>
      <c r="E143" s="22" t="s">
        <v>31</v>
      </c>
      <c r="F143" s="20">
        <v>200</v>
      </c>
      <c r="G143" s="20">
        <v>200</v>
      </c>
      <c r="H143" s="20">
        <v>0</v>
      </c>
    </row>
    <row r="144" spans="1:8" ht="12.75" customHeight="1">
      <c r="A144" s="23" t="s">
        <v>34</v>
      </c>
      <c r="B144" s="22" t="s">
        <v>120</v>
      </c>
      <c r="C144" s="22" t="s">
        <v>151</v>
      </c>
      <c r="D144" s="22" t="s">
        <v>35</v>
      </c>
      <c r="E144" s="22"/>
      <c r="F144" s="20">
        <f aca="true" t="shared" si="19" ref="F144:H145">F145</f>
        <v>1600000</v>
      </c>
      <c r="G144" s="20">
        <f t="shared" si="19"/>
        <v>0</v>
      </c>
      <c r="H144" s="20">
        <f t="shared" si="19"/>
        <v>0</v>
      </c>
    </row>
    <row r="145" spans="1:8" ht="63.75">
      <c r="A145" s="23" t="s">
        <v>36</v>
      </c>
      <c r="B145" s="22" t="s">
        <v>120</v>
      </c>
      <c r="C145" s="22" t="s">
        <v>151</v>
      </c>
      <c r="D145" s="22" t="s">
        <v>37</v>
      </c>
      <c r="E145" s="22"/>
      <c r="F145" s="20">
        <f t="shared" si="19"/>
        <v>1600000</v>
      </c>
      <c r="G145" s="20">
        <f t="shared" si="19"/>
        <v>0</v>
      </c>
      <c r="H145" s="20">
        <f t="shared" si="19"/>
        <v>0</v>
      </c>
    </row>
    <row r="146" spans="1:8" ht="12.75">
      <c r="A146" s="23" t="s">
        <v>30</v>
      </c>
      <c r="B146" s="22" t="s">
        <v>120</v>
      </c>
      <c r="C146" s="22" t="s">
        <v>151</v>
      </c>
      <c r="D146" s="22" t="s">
        <v>37</v>
      </c>
      <c r="E146" s="22" t="s">
        <v>31</v>
      </c>
      <c r="F146" s="20">
        <v>1600000</v>
      </c>
      <c r="G146" s="20">
        <v>0</v>
      </c>
      <c r="H146" s="20">
        <v>0</v>
      </c>
    </row>
    <row r="147" spans="1:8" ht="12.75">
      <c r="A147" s="23" t="s">
        <v>121</v>
      </c>
      <c r="B147" s="22" t="s">
        <v>120</v>
      </c>
      <c r="C147" s="22" t="s">
        <v>151</v>
      </c>
      <c r="D147" s="22" t="s">
        <v>122</v>
      </c>
      <c r="E147" s="22"/>
      <c r="F147" s="20">
        <f>F148</f>
        <v>247000</v>
      </c>
      <c r="G147" s="20">
        <f>G148</f>
        <v>0</v>
      </c>
      <c r="H147" s="20">
        <f>H148</f>
        <v>0</v>
      </c>
    </row>
    <row r="148" spans="1:8" ht="38.25">
      <c r="A148" s="21" t="s">
        <v>123</v>
      </c>
      <c r="B148" s="22" t="s">
        <v>120</v>
      </c>
      <c r="C148" s="22" t="s">
        <v>151</v>
      </c>
      <c r="D148" s="22" t="s">
        <v>124</v>
      </c>
      <c r="E148" s="22"/>
      <c r="F148" s="20">
        <f>F149+F151+F153+F157+F159+F155</f>
        <v>247000</v>
      </c>
      <c r="G148" s="20">
        <f>G149+G151+G153+G157+G159</f>
        <v>0</v>
      </c>
      <c r="H148" s="20">
        <f>H149+H151+H153+H157+H159</f>
        <v>0</v>
      </c>
    </row>
    <row r="149" spans="1:8" ht="12.75">
      <c r="A149" s="21" t="s">
        <v>168</v>
      </c>
      <c r="B149" s="22" t="s">
        <v>120</v>
      </c>
      <c r="C149" s="22" t="s">
        <v>151</v>
      </c>
      <c r="D149" s="22" t="s">
        <v>169</v>
      </c>
      <c r="E149" s="22"/>
      <c r="F149" s="20">
        <f>F150</f>
        <v>98000</v>
      </c>
      <c r="G149" s="20">
        <f>G150</f>
        <v>0</v>
      </c>
      <c r="H149" s="20">
        <f>H150</f>
        <v>0</v>
      </c>
    </row>
    <row r="150" spans="1:8" ht="12.75">
      <c r="A150" s="23" t="s">
        <v>30</v>
      </c>
      <c r="B150" s="22" t="s">
        <v>120</v>
      </c>
      <c r="C150" s="22" t="s">
        <v>151</v>
      </c>
      <c r="D150" s="22" t="s">
        <v>169</v>
      </c>
      <c r="E150" s="22" t="s">
        <v>31</v>
      </c>
      <c r="F150" s="20">
        <v>98000</v>
      </c>
      <c r="G150" s="20">
        <v>0</v>
      </c>
      <c r="H150" s="20">
        <v>0</v>
      </c>
    </row>
    <row r="151" spans="1:8" ht="25.5">
      <c r="A151" s="21" t="s">
        <v>170</v>
      </c>
      <c r="B151" s="22" t="s">
        <v>120</v>
      </c>
      <c r="C151" s="22" t="s">
        <v>151</v>
      </c>
      <c r="D151" s="22" t="s">
        <v>171</v>
      </c>
      <c r="E151" s="22"/>
      <c r="F151" s="20">
        <f>F152</f>
        <v>9500</v>
      </c>
      <c r="G151" s="20">
        <f>G152</f>
        <v>0</v>
      </c>
      <c r="H151" s="20">
        <f>H152</f>
        <v>0</v>
      </c>
    </row>
    <row r="152" spans="1:8" ht="12.75">
      <c r="A152" s="23" t="s">
        <v>30</v>
      </c>
      <c r="B152" s="22" t="s">
        <v>120</v>
      </c>
      <c r="C152" s="22" t="s">
        <v>151</v>
      </c>
      <c r="D152" s="22" t="s">
        <v>171</v>
      </c>
      <c r="E152" s="22" t="s">
        <v>31</v>
      </c>
      <c r="F152" s="20">
        <v>9500</v>
      </c>
      <c r="G152" s="20">
        <v>0</v>
      </c>
      <c r="H152" s="20">
        <v>0</v>
      </c>
    </row>
    <row r="153" spans="1:8" ht="63.75">
      <c r="A153" s="23" t="s">
        <v>172</v>
      </c>
      <c r="B153" s="22" t="s">
        <v>120</v>
      </c>
      <c r="C153" s="22" t="s">
        <v>151</v>
      </c>
      <c r="D153" s="22" t="s">
        <v>173</v>
      </c>
      <c r="E153" s="22"/>
      <c r="F153" s="20">
        <f>F154</f>
        <v>68000</v>
      </c>
      <c r="G153" s="20">
        <f>G154</f>
        <v>0</v>
      </c>
      <c r="H153" s="20">
        <f>H154</f>
        <v>0</v>
      </c>
    </row>
    <row r="154" spans="1:8" ht="12.75">
      <c r="A154" s="23" t="s">
        <v>30</v>
      </c>
      <c r="B154" s="22" t="s">
        <v>120</v>
      </c>
      <c r="C154" s="22" t="s">
        <v>151</v>
      </c>
      <c r="D154" s="22" t="s">
        <v>173</v>
      </c>
      <c r="E154" s="22" t="s">
        <v>31</v>
      </c>
      <c r="F154" s="20">
        <v>68000</v>
      </c>
      <c r="G154" s="20">
        <v>0</v>
      </c>
      <c r="H154" s="20">
        <v>0</v>
      </c>
    </row>
    <row r="155" spans="1:8" ht="51">
      <c r="A155" s="18" t="s">
        <v>132</v>
      </c>
      <c r="B155" s="22" t="s">
        <v>120</v>
      </c>
      <c r="C155" s="22" t="s">
        <v>151</v>
      </c>
      <c r="D155" s="22" t="s">
        <v>133</v>
      </c>
      <c r="E155" s="22"/>
      <c r="F155" s="20">
        <f>F156</f>
        <v>5200</v>
      </c>
      <c r="G155" s="20">
        <f>G156</f>
        <v>0</v>
      </c>
      <c r="H155" s="20">
        <f>H156</f>
        <v>0</v>
      </c>
    </row>
    <row r="156" spans="1:8" ht="12.75">
      <c r="A156" s="23" t="s">
        <v>30</v>
      </c>
      <c r="B156" s="22" t="s">
        <v>120</v>
      </c>
      <c r="C156" s="22" t="s">
        <v>151</v>
      </c>
      <c r="D156" s="22" t="s">
        <v>133</v>
      </c>
      <c r="E156" s="22" t="s">
        <v>31</v>
      </c>
      <c r="F156" s="20">
        <v>5200</v>
      </c>
      <c r="G156" s="20">
        <v>0</v>
      </c>
      <c r="H156" s="20">
        <v>0</v>
      </c>
    </row>
    <row r="157" spans="1:8" ht="51">
      <c r="A157" s="23" t="s">
        <v>134</v>
      </c>
      <c r="B157" s="22" t="s">
        <v>120</v>
      </c>
      <c r="C157" s="22" t="s">
        <v>151</v>
      </c>
      <c r="D157" s="22" t="s">
        <v>135</v>
      </c>
      <c r="E157" s="22"/>
      <c r="F157" s="20">
        <f>F158</f>
        <v>35800</v>
      </c>
      <c r="G157" s="20">
        <f>G158</f>
        <v>0</v>
      </c>
      <c r="H157" s="20">
        <f>H158</f>
        <v>0</v>
      </c>
    </row>
    <row r="158" spans="1:8" ht="12.75">
      <c r="A158" s="23" t="s">
        <v>30</v>
      </c>
      <c r="B158" s="22" t="s">
        <v>120</v>
      </c>
      <c r="C158" s="22" t="s">
        <v>151</v>
      </c>
      <c r="D158" s="22" t="s">
        <v>135</v>
      </c>
      <c r="E158" s="22" t="s">
        <v>31</v>
      </c>
      <c r="F158" s="20">
        <v>35800</v>
      </c>
      <c r="G158" s="20">
        <v>0</v>
      </c>
      <c r="H158" s="20">
        <v>0</v>
      </c>
    </row>
    <row r="159" spans="1:8" ht="12.75">
      <c r="A159" s="21" t="s">
        <v>174</v>
      </c>
      <c r="B159" s="22" t="s">
        <v>120</v>
      </c>
      <c r="C159" s="22" t="s">
        <v>151</v>
      </c>
      <c r="D159" s="22" t="s">
        <v>175</v>
      </c>
      <c r="E159" s="22"/>
      <c r="F159" s="20">
        <f>F160</f>
        <v>30500</v>
      </c>
      <c r="G159" s="20">
        <f>G160</f>
        <v>0</v>
      </c>
      <c r="H159" s="20">
        <f>H160</f>
        <v>0</v>
      </c>
    </row>
    <row r="160" spans="1:8" ht="12.75">
      <c r="A160" s="23" t="s">
        <v>30</v>
      </c>
      <c r="B160" s="22" t="s">
        <v>120</v>
      </c>
      <c r="C160" s="22" t="s">
        <v>151</v>
      </c>
      <c r="D160" s="22" t="s">
        <v>175</v>
      </c>
      <c r="E160" s="22" t="s">
        <v>31</v>
      </c>
      <c r="F160" s="20">
        <v>30500</v>
      </c>
      <c r="G160" s="20">
        <v>0</v>
      </c>
      <c r="H160" s="20">
        <v>0</v>
      </c>
    </row>
    <row r="161" spans="1:8" ht="25.5">
      <c r="A161" s="29" t="s">
        <v>176</v>
      </c>
      <c r="B161" s="14" t="s">
        <v>120</v>
      </c>
      <c r="C161" s="14" t="s">
        <v>177</v>
      </c>
      <c r="D161" s="14" t="s">
        <v>20</v>
      </c>
      <c r="E161" s="14" t="s">
        <v>20</v>
      </c>
      <c r="F161" s="15">
        <f>F162+F166+F172</f>
        <v>6911000</v>
      </c>
      <c r="G161" s="15">
        <f>G162+G166+G172</f>
        <v>6857800</v>
      </c>
      <c r="H161" s="15">
        <f>H162+H166+H172</f>
        <v>6951700</v>
      </c>
    </row>
    <row r="162" spans="1:8" ht="51">
      <c r="A162" s="23" t="s">
        <v>75</v>
      </c>
      <c r="B162" s="22" t="s">
        <v>120</v>
      </c>
      <c r="C162" s="22" t="s">
        <v>177</v>
      </c>
      <c r="D162" s="22" t="s">
        <v>76</v>
      </c>
      <c r="E162" s="22" t="s">
        <v>20</v>
      </c>
      <c r="F162" s="20">
        <f>F163</f>
        <v>2045000</v>
      </c>
      <c r="G162" s="20">
        <f>G163</f>
        <v>2149000</v>
      </c>
      <c r="H162" s="20">
        <f>H163</f>
        <v>2152600</v>
      </c>
    </row>
    <row r="163" spans="1:8" ht="12.75">
      <c r="A163" s="23" t="s">
        <v>77</v>
      </c>
      <c r="B163" s="22" t="s">
        <v>120</v>
      </c>
      <c r="C163" s="22" t="s">
        <v>177</v>
      </c>
      <c r="D163" s="22" t="s">
        <v>78</v>
      </c>
      <c r="E163" s="22"/>
      <c r="F163" s="20">
        <f>SUM(F164)</f>
        <v>2045000</v>
      </c>
      <c r="G163" s="20">
        <f>SUM(G164)</f>
        <v>2149000</v>
      </c>
      <c r="H163" s="20">
        <f>SUM(H164)</f>
        <v>2152600</v>
      </c>
    </row>
    <row r="164" spans="1:8" ht="25.5">
      <c r="A164" s="23" t="s">
        <v>79</v>
      </c>
      <c r="B164" s="22" t="s">
        <v>120</v>
      </c>
      <c r="C164" s="22" t="s">
        <v>177</v>
      </c>
      <c r="D164" s="22" t="s">
        <v>80</v>
      </c>
      <c r="E164" s="22"/>
      <c r="F164" s="20">
        <f>SUM(F165:F165)</f>
        <v>2045000</v>
      </c>
      <c r="G164" s="20">
        <f>SUM(G165:G165)</f>
        <v>2149000</v>
      </c>
      <c r="H164" s="20">
        <f>SUM(H165:H165)</f>
        <v>2152600</v>
      </c>
    </row>
    <row r="165" spans="1:8" ht="25.5">
      <c r="A165" s="23" t="s">
        <v>81</v>
      </c>
      <c r="B165" s="22" t="s">
        <v>120</v>
      </c>
      <c r="C165" s="22" t="s">
        <v>177</v>
      </c>
      <c r="D165" s="22" t="s">
        <v>80</v>
      </c>
      <c r="E165" s="22" t="s">
        <v>82</v>
      </c>
      <c r="F165" s="20">
        <f>'[1]Бюджет'!I192</f>
        <v>2045000</v>
      </c>
      <c r="G165" s="20">
        <f>'[1]Бюджет'!K192</f>
        <v>2149000</v>
      </c>
      <c r="H165" s="20">
        <f>'[1]Бюджет'!L192</f>
        <v>2152600</v>
      </c>
    </row>
    <row r="166" spans="1:8" ht="63.75">
      <c r="A166" s="23" t="s">
        <v>83</v>
      </c>
      <c r="B166" s="22" t="s">
        <v>120</v>
      </c>
      <c r="C166" s="22" t="s">
        <v>177</v>
      </c>
      <c r="D166" s="22" t="s">
        <v>84</v>
      </c>
      <c r="E166" s="22" t="s">
        <v>20</v>
      </c>
      <c r="F166" s="20">
        <f>F167+F170</f>
        <v>4166000</v>
      </c>
      <c r="G166" s="20">
        <f>G167+G170</f>
        <v>4708800</v>
      </c>
      <c r="H166" s="20">
        <f>H167+H170</f>
        <v>4799100</v>
      </c>
    </row>
    <row r="167" spans="1:8" ht="76.5">
      <c r="A167" s="23" t="s">
        <v>85</v>
      </c>
      <c r="B167" s="22" t="s">
        <v>120</v>
      </c>
      <c r="C167" s="22" t="s">
        <v>177</v>
      </c>
      <c r="D167" s="22" t="s">
        <v>86</v>
      </c>
      <c r="E167" s="22"/>
      <c r="F167" s="20">
        <f aca="true" t="shared" si="20" ref="F167:H168">F168</f>
        <v>2366000</v>
      </c>
      <c r="G167" s="20">
        <f t="shared" si="20"/>
        <v>2464000</v>
      </c>
      <c r="H167" s="20">
        <f t="shared" si="20"/>
        <v>2474000</v>
      </c>
    </row>
    <row r="168" spans="1:8" ht="38.25">
      <c r="A168" s="23" t="s">
        <v>29</v>
      </c>
      <c r="B168" s="22" t="s">
        <v>120</v>
      </c>
      <c r="C168" s="22" t="s">
        <v>177</v>
      </c>
      <c r="D168" s="22" t="s">
        <v>86</v>
      </c>
      <c r="E168" s="22"/>
      <c r="F168" s="20">
        <f t="shared" si="20"/>
        <v>2366000</v>
      </c>
      <c r="G168" s="20">
        <f t="shared" si="20"/>
        <v>2464000</v>
      </c>
      <c r="H168" s="20">
        <f t="shared" si="20"/>
        <v>2474000</v>
      </c>
    </row>
    <row r="169" spans="1:8" ht="12.75">
      <c r="A169" s="23" t="s">
        <v>30</v>
      </c>
      <c r="B169" s="22" t="s">
        <v>120</v>
      </c>
      <c r="C169" s="22" t="s">
        <v>177</v>
      </c>
      <c r="D169" s="22" t="s">
        <v>86</v>
      </c>
      <c r="E169" s="22" t="s">
        <v>31</v>
      </c>
      <c r="F169" s="20">
        <f>'[1]Бюджет'!I187</f>
        <v>2366000</v>
      </c>
      <c r="G169" s="20">
        <f>'[1]Бюджет'!K187</f>
        <v>2464000</v>
      </c>
      <c r="H169" s="20">
        <f>'[1]Бюджет'!L187</f>
        <v>2474000</v>
      </c>
    </row>
    <row r="170" spans="1:8" ht="25.5">
      <c r="A170" s="21" t="s">
        <v>44</v>
      </c>
      <c r="B170" s="22" t="s">
        <v>120</v>
      </c>
      <c r="C170" s="22" t="s">
        <v>177</v>
      </c>
      <c r="D170" s="22" t="s">
        <v>87</v>
      </c>
      <c r="E170" s="22"/>
      <c r="F170" s="20">
        <f>F171</f>
        <v>1800000</v>
      </c>
      <c r="G170" s="20">
        <f>G171</f>
        <v>2244800</v>
      </c>
      <c r="H170" s="20">
        <f>H171</f>
        <v>2325100</v>
      </c>
    </row>
    <row r="171" spans="1:8" ht="12.75">
      <c r="A171" s="23" t="s">
        <v>88</v>
      </c>
      <c r="B171" s="22" t="s">
        <v>120</v>
      </c>
      <c r="C171" s="22" t="s">
        <v>177</v>
      </c>
      <c r="D171" s="22" t="s">
        <v>87</v>
      </c>
      <c r="E171" s="22" t="s">
        <v>89</v>
      </c>
      <c r="F171" s="20">
        <f>'[1]Бюджет'!I197</f>
        <v>1800000</v>
      </c>
      <c r="G171" s="20">
        <f>'[1]Бюджет'!K197</f>
        <v>2244800</v>
      </c>
      <c r="H171" s="20">
        <f>'[1]Бюджет'!L197</f>
        <v>2325100</v>
      </c>
    </row>
    <row r="172" spans="1:8" ht="12.75">
      <c r="A172" s="21" t="s">
        <v>90</v>
      </c>
      <c r="B172" s="22" t="s">
        <v>120</v>
      </c>
      <c r="C172" s="22" t="s">
        <v>177</v>
      </c>
      <c r="D172" s="22" t="s">
        <v>91</v>
      </c>
      <c r="E172" s="22"/>
      <c r="F172" s="20">
        <f aca="true" t="shared" si="21" ref="F172:H173">F173</f>
        <v>700000</v>
      </c>
      <c r="G172" s="20">
        <f t="shared" si="21"/>
        <v>0</v>
      </c>
      <c r="H172" s="20">
        <f t="shared" si="21"/>
        <v>0</v>
      </c>
    </row>
    <row r="173" spans="1:8" ht="25.5">
      <c r="A173" s="21" t="s">
        <v>178</v>
      </c>
      <c r="B173" s="22" t="s">
        <v>120</v>
      </c>
      <c r="C173" s="22" t="s">
        <v>177</v>
      </c>
      <c r="D173" s="22" t="s">
        <v>179</v>
      </c>
      <c r="E173" s="22"/>
      <c r="F173" s="20">
        <f>F174</f>
        <v>700000</v>
      </c>
      <c r="G173" s="20">
        <f t="shared" si="21"/>
        <v>0</v>
      </c>
      <c r="H173" s="20">
        <f t="shared" si="21"/>
        <v>0</v>
      </c>
    </row>
    <row r="174" spans="1:8" ht="25.5">
      <c r="A174" s="23" t="s">
        <v>81</v>
      </c>
      <c r="B174" s="22" t="s">
        <v>120</v>
      </c>
      <c r="C174" s="22" t="s">
        <v>177</v>
      </c>
      <c r="D174" s="22" t="s">
        <v>179</v>
      </c>
      <c r="E174" s="22" t="s">
        <v>82</v>
      </c>
      <c r="F174" s="20">
        <f>'[1]Бюджет'!I204</f>
        <v>700000</v>
      </c>
      <c r="G174" s="20">
        <v>0</v>
      </c>
      <c r="H174" s="20">
        <v>0</v>
      </c>
    </row>
    <row r="175" spans="1:8" ht="12.75">
      <c r="A175" s="30" t="s">
        <v>180</v>
      </c>
      <c r="B175" s="14" t="s">
        <v>120</v>
      </c>
      <c r="C175" s="14" t="s">
        <v>181</v>
      </c>
      <c r="D175" s="16" t="s">
        <v>20</v>
      </c>
      <c r="E175" s="16" t="s">
        <v>20</v>
      </c>
      <c r="F175" s="15">
        <f>F176</f>
        <v>1550000</v>
      </c>
      <c r="G175" s="15">
        <f aca="true" t="shared" si="22" ref="G175:H177">G176</f>
        <v>1680000</v>
      </c>
      <c r="H175" s="15">
        <f t="shared" si="22"/>
        <v>500000</v>
      </c>
    </row>
    <row r="176" spans="1:8" ht="12.75">
      <c r="A176" s="29" t="s">
        <v>182</v>
      </c>
      <c r="B176" s="14" t="s">
        <v>120</v>
      </c>
      <c r="C176" s="14" t="s">
        <v>183</v>
      </c>
      <c r="D176" s="16"/>
      <c r="E176" s="16"/>
      <c r="F176" s="15">
        <f>F177+F181+F183+F186</f>
        <v>1550000</v>
      </c>
      <c r="G176" s="15">
        <f>G177+G181+G183+G186</f>
        <v>1680000</v>
      </c>
      <c r="H176" s="15">
        <f>H177+H181+H183+H186</f>
        <v>500000</v>
      </c>
    </row>
    <row r="177" spans="1:8" ht="12.75">
      <c r="A177" s="23" t="s">
        <v>184</v>
      </c>
      <c r="B177" s="22" t="s">
        <v>120</v>
      </c>
      <c r="C177" s="22" t="s">
        <v>183</v>
      </c>
      <c r="D177" s="22" t="s">
        <v>185</v>
      </c>
      <c r="E177" s="19" t="s">
        <v>20</v>
      </c>
      <c r="F177" s="20">
        <f>F178</f>
        <v>840000</v>
      </c>
      <c r="G177" s="20">
        <f t="shared" si="22"/>
        <v>1110000</v>
      </c>
      <c r="H177" s="20">
        <f t="shared" si="22"/>
        <v>0</v>
      </c>
    </row>
    <row r="178" spans="1:8" ht="12.75">
      <c r="A178" s="23" t="s">
        <v>186</v>
      </c>
      <c r="B178" s="22" t="s">
        <v>120</v>
      </c>
      <c r="C178" s="22" t="s">
        <v>183</v>
      </c>
      <c r="D178" s="22" t="s">
        <v>187</v>
      </c>
      <c r="E178" s="19"/>
      <c r="F178" s="20">
        <f>F180</f>
        <v>840000</v>
      </c>
      <c r="G178" s="20">
        <f>G180</f>
        <v>1110000</v>
      </c>
      <c r="H178" s="20">
        <f>H180</f>
        <v>0</v>
      </c>
    </row>
    <row r="179" spans="1:8" ht="51">
      <c r="A179" s="23" t="s">
        <v>188</v>
      </c>
      <c r="B179" s="22" t="s">
        <v>120</v>
      </c>
      <c r="C179" s="22" t="s">
        <v>183</v>
      </c>
      <c r="D179" s="22" t="s">
        <v>187</v>
      </c>
      <c r="E179" s="19"/>
      <c r="F179" s="20"/>
      <c r="G179" s="20"/>
      <c r="H179" s="20"/>
    </row>
    <row r="180" spans="1:8" ht="12.75">
      <c r="A180" s="23" t="s">
        <v>30</v>
      </c>
      <c r="B180" s="22" t="s">
        <v>120</v>
      </c>
      <c r="C180" s="22" t="s">
        <v>183</v>
      </c>
      <c r="D180" s="22" t="s">
        <v>187</v>
      </c>
      <c r="E180" s="22" t="s">
        <v>31</v>
      </c>
      <c r="F180" s="20">
        <f>'[1]Бюджет'!I217-F185</f>
        <v>840000</v>
      </c>
      <c r="G180" s="20">
        <f>'[1]Бюджет'!K217</f>
        <v>1110000</v>
      </c>
      <c r="H180" s="20">
        <v>0</v>
      </c>
    </row>
    <row r="181" spans="1:8" ht="25.5">
      <c r="A181" s="23" t="s">
        <v>189</v>
      </c>
      <c r="B181" s="22" t="s">
        <v>120</v>
      </c>
      <c r="C181" s="22" t="s">
        <v>183</v>
      </c>
      <c r="D181" s="22" t="s">
        <v>190</v>
      </c>
      <c r="E181" s="19"/>
      <c r="F181" s="20">
        <f>F182</f>
        <v>550000</v>
      </c>
      <c r="G181" s="20">
        <f>G182</f>
        <v>570000</v>
      </c>
      <c r="H181" s="20">
        <f>H182</f>
        <v>500000</v>
      </c>
    </row>
    <row r="182" spans="1:8" ht="25.5">
      <c r="A182" s="23" t="s">
        <v>81</v>
      </c>
      <c r="B182" s="22" t="s">
        <v>120</v>
      </c>
      <c r="C182" s="22" t="s">
        <v>183</v>
      </c>
      <c r="D182" s="22" t="s">
        <v>191</v>
      </c>
      <c r="E182" s="22" t="s">
        <v>82</v>
      </c>
      <c r="F182" s="20">
        <f>'[1]Бюджет'!I224</f>
        <v>550000</v>
      </c>
      <c r="G182" s="20">
        <f>'[1]Бюджет'!K224</f>
        <v>570000</v>
      </c>
      <c r="H182" s="20">
        <f>'[1]Бюджет'!L224</f>
        <v>500000</v>
      </c>
    </row>
    <row r="183" spans="1:8" ht="18" customHeight="1">
      <c r="A183" s="23" t="s">
        <v>34</v>
      </c>
      <c r="B183" s="22" t="s">
        <v>120</v>
      </c>
      <c r="C183" s="22" t="s">
        <v>183</v>
      </c>
      <c r="D183" s="22" t="s">
        <v>35</v>
      </c>
      <c r="E183" s="22"/>
      <c r="F183" s="20">
        <f aca="true" t="shared" si="23" ref="F183:H184">F184</f>
        <v>100000</v>
      </c>
      <c r="G183" s="20">
        <f t="shared" si="23"/>
        <v>0</v>
      </c>
      <c r="H183" s="20">
        <f t="shared" si="23"/>
        <v>0</v>
      </c>
    </row>
    <row r="184" spans="1:8" ht="51">
      <c r="A184" s="23" t="s">
        <v>192</v>
      </c>
      <c r="B184" s="22" t="s">
        <v>120</v>
      </c>
      <c r="C184" s="22" t="s">
        <v>183</v>
      </c>
      <c r="D184" s="22" t="s">
        <v>37</v>
      </c>
      <c r="E184" s="22"/>
      <c r="F184" s="20">
        <f t="shared" si="23"/>
        <v>100000</v>
      </c>
      <c r="G184" s="20">
        <f t="shared" si="23"/>
        <v>0</v>
      </c>
      <c r="H184" s="20">
        <f t="shared" si="23"/>
        <v>0</v>
      </c>
    </row>
    <row r="185" spans="1:8" ht="12.75">
      <c r="A185" s="23" t="s">
        <v>30</v>
      </c>
      <c r="B185" s="22" t="s">
        <v>120</v>
      </c>
      <c r="C185" s="22" t="s">
        <v>183</v>
      </c>
      <c r="D185" s="22" t="s">
        <v>37</v>
      </c>
      <c r="E185" s="22" t="s">
        <v>31</v>
      </c>
      <c r="F185" s="20">
        <v>100000</v>
      </c>
      <c r="G185" s="20">
        <v>0</v>
      </c>
      <c r="H185" s="20">
        <v>0</v>
      </c>
    </row>
    <row r="186" spans="1:8" ht="12.75">
      <c r="A186" s="18" t="s">
        <v>90</v>
      </c>
      <c r="B186" s="22" t="s">
        <v>120</v>
      </c>
      <c r="C186" s="22" t="s">
        <v>183</v>
      </c>
      <c r="D186" s="22" t="s">
        <v>91</v>
      </c>
      <c r="E186" s="22"/>
      <c r="F186" s="20">
        <f aca="true" t="shared" si="24" ref="F186:H187">F187</f>
        <v>60000</v>
      </c>
      <c r="G186" s="20">
        <f t="shared" si="24"/>
        <v>0</v>
      </c>
      <c r="H186" s="20">
        <f t="shared" si="24"/>
        <v>0</v>
      </c>
    </row>
    <row r="187" spans="1:8" ht="25.5">
      <c r="A187" s="23" t="s">
        <v>193</v>
      </c>
      <c r="B187" s="22" t="s">
        <v>120</v>
      </c>
      <c r="C187" s="22" t="s">
        <v>183</v>
      </c>
      <c r="D187" s="22" t="s">
        <v>194</v>
      </c>
      <c r="E187" s="22"/>
      <c r="F187" s="20">
        <f t="shared" si="24"/>
        <v>60000</v>
      </c>
      <c r="G187" s="20">
        <f t="shared" si="24"/>
        <v>0</v>
      </c>
      <c r="H187" s="20">
        <f t="shared" si="24"/>
        <v>0</v>
      </c>
    </row>
    <row r="188" spans="1:8" ht="25.5">
      <c r="A188" s="23" t="s">
        <v>81</v>
      </c>
      <c r="B188" s="22" t="s">
        <v>120</v>
      </c>
      <c r="C188" s="22" t="s">
        <v>183</v>
      </c>
      <c r="D188" s="22" t="s">
        <v>194</v>
      </c>
      <c r="E188" s="22" t="s">
        <v>82</v>
      </c>
      <c r="F188" s="20">
        <v>60000</v>
      </c>
      <c r="G188" s="20">
        <v>0</v>
      </c>
      <c r="H188" s="20">
        <v>0</v>
      </c>
    </row>
    <row r="189" spans="1:8" ht="12.75">
      <c r="A189" s="29" t="s">
        <v>195</v>
      </c>
      <c r="B189" s="14" t="s">
        <v>120</v>
      </c>
      <c r="C189" s="14" t="s">
        <v>196</v>
      </c>
      <c r="D189" s="14"/>
      <c r="E189" s="14"/>
      <c r="F189" s="15">
        <f>F190</f>
        <v>800000</v>
      </c>
      <c r="G189" s="15">
        <f aca="true" t="shared" si="25" ref="G189:H191">G190</f>
        <v>333000</v>
      </c>
      <c r="H189" s="15">
        <f t="shared" si="25"/>
        <v>0</v>
      </c>
    </row>
    <row r="190" spans="1:8" ht="25.5">
      <c r="A190" s="29" t="s">
        <v>197</v>
      </c>
      <c r="B190" s="14" t="s">
        <v>120</v>
      </c>
      <c r="C190" s="14" t="s">
        <v>198</v>
      </c>
      <c r="D190" s="14"/>
      <c r="E190" s="14"/>
      <c r="F190" s="15">
        <f>F191</f>
        <v>800000</v>
      </c>
      <c r="G190" s="15">
        <f t="shared" si="25"/>
        <v>333000</v>
      </c>
      <c r="H190" s="15">
        <f t="shared" si="25"/>
        <v>0</v>
      </c>
    </row>
    <row r="191" spans="1:8" ht="25.5">
      <c r="A191" s="23" t="s">
        <v>199</v>
      </c>
      <c r="B191" s="22" t="s">
        <v>120</v>
      </c>
      <c r="C191" s="22" t="s">
        <v>198</v>
      </c>
      <c r="D191" s="22" t="s">
        <v>200</v>
      </c>
      <c r="E191" s="22"/>
      <c r="F191" s="20">
        <f>F192</f>
        <v>800000</v>
      </c>
      <c r="G191" s="20">
        <f t="shared" si="25"/>
        <v>333000</v>
      </c>
      <c r="H191" s="20">
        <f t="shared" si="25"/>
        <v>0</v>
      </c>
    </row>
    <row r="192" spans="1:8" ht="25.5">
      <c r="A192" s="23" t="s">
        <v>201</v>
      </c>
      <c r="B192" s="22" t="s">
        <v>120</v>
      </c>
      <c r="C192" s="22" t="s">
        <v>198</v>
      </c>
      <c r="D192" s="22" t="s">
        <v>202</v>
      </c>
      <c r="E192" s="22"/>
      <c r="F192" s="20">
        <f>F193</f>
        <v>800000</v>
      </c>
      <c r="G192" s="20">
        <f>G193</f>
        <v>333000</v>
      </c>
      <c r="H192" s="20">
        <f>H193</f>
        <v>0</v>
      </c>
    </row>
    <row r="193" spans="1:8" ht="12.75">
      <c r="A193" s="23" t="s">
        <v>30</v>
      </c>
      <c r="B193" s="22" t="s">
        <v>120</v>
      </c>
      <c r="C193" s="22" t="s">
        <v>198</v>
      </c>
      <c r="D193" s="22" t="s">
        <v>203</v>
      </c>
      <c r="E193" s="22" t="s">
        <v>31</v>
      </c>
      <c r="F193" s="20">
        <f>'[1]Бюджет'!I226</f>
        <v>800000</v>
      </c>
      <c r="G193" s="20">
        <f>'[1]Бюджет'!K226</f>
        <v>333000</v>
      </c>
      <c r="H193" s="20">
        <f>'[1]Бюджет'!L226</f>
        <v>0</v>
      </c>
    </row>
    <row r="194" spans="1:8" ht="25.5">
      <c r="A194" s="13" t="s">
        <v>204</v>
      </c>
      <c r="B194" s="14" t="s">
        <v>205</v>
      </c>
      <c r="C194" s="14" t="s">
        <v>20</v>
      </c>
      <c r="D194" s="14" t="s">
        <v>20</v>
      </c>
      <c r="E194" s="14" t="s">
        <v>20</v>
      </c>
      <c r="F194" s="15">
        <f>F195+F251+F256+F265+F313+F318+F299+F276</f>
        <v>84048000</v>
      </c>
      <c r="G194" s="15">
        <f>G195+G251+G256+G265+G313+G318+G299+G276</f>
        <v>61296100</v>
      </c>
      <c r="H194" s="15">
        <f>H195+H251+H256+H265+H313+H318+H299+H276</f>
        <v>47725900</v>
      </c>
    </row>
    <row r="195" spans="1:8" ht="12.75">
      <c r="A195" s="13" t="s">
        <v>206</v>
      </c>
      <c r="B195" s="16" t="s">
        <v>205</v>
      </c>
      <c r="C195" s="16" t="s">
        <v>207</v>
      </c>
      <c r="D195" s="16" t="s">
        <v>20</v>
      </c>
      <c r="E195" s="16" t="s">
        <v>20</v>
      </c>
      <c r="F195" s="17">
        <f>SUM(F196+F200+F207+F218+F225+F229)</f>
        <v>46691263</v>
      </c>
      <c r="G195" s="17">
        <f>SUM(G196+G200+G207+G218+G225+G229)</f>
        <v>43768363</v>
      </c>
      <c r="H195" s="17">
        <f>SUM(H196+H200+H207+H218+H225+H229)</f>
        <v>36112163</v>
      </c>
    </row>
    <row r="196" spans="1:8" ht="38.25">
      <c r="A196" s="29" t="s">
        <v>208</v>
      </c>
      <c r="B196" s="14" t="s">
        <v>205</v>
      </c>
      <c r="C196" s="14" t="s">
        <v>209</v>
      </c>
      <c r="D196" s="14"/>
      <c r="E196" s="14" t="s">
        <v>20</v>
      </c>
      <c r="F196" s="15">
        <f aca="true" t="shared" si="26" ref="F196:H198">F197</f>
        <v>1035000</v>
      </c>
      <c r="G196" s="15">
        <f t="shared" si="26"/>
        <v>1028000</v>
      </c>
      <c r="H196" s="15">
        <f t="shared" si="26"/>
        <v>1078000</v>
      </c>
    </row>
    <row r="197" spans="1:8" ht="51">
      <c r="A197" s="23" t="s">
        <v>75</v>
      </c>
      <c r="B197" s="22" t="s">
        <v>205</v>
      </c>
      <c r="C197" s="22" t="s">
        <v>209</v>
      </c>
      <c r="D197" s="22" t="s">
        <v>76</v>
      </c>
      <c r="E197" s="22" t="s">
        <v>20</v>
      </c>
      <c r="F197" s="20">
        <f t="shared" si="26"/>
        <v>1035000</v>
      </c>
      <c r="G197" s="20">
        <f t="shared" si="26"/>
        <v>1028000</v>
      </c>
      <c r="H197" s="20">
        <f t="shared" si="26"/>
        <v>1078000</v>
      </c>
    </row>
    <row r="198" spans="1:8" ht="12.75">
      <c r="A198" s="23" t="s">
        <v>210</v>
      </c>
      <c r="B198" s="22" t="s">
        <v>205</v>
      </c>
      <c r="C198" s="22" t="s">
        <v>209</v>
      </c>
      <c r="D198" s="22" t="s">
        <v>211</v>
      </c>
      <c r="E198" s="22"/>
      <c r="F198" s="20">
        <f>F199</f>
        <v>1035000</v>
      </c>
      <c r="G198" s="20">
        <f t="shared" si="26"/>
        <v>1028000</v>
      </c>
      <c r="H198" s="20">
        <f t="shared" si="26"/>
        <v>1078000</v>
      </c>
    </row>
    <row r="199" spans="1:8" ht="25.5">
      <c r="A199" s="23" t="s">
        <v>81</v>
      </c>
      <c r="B199" s="22" t="s">
        <v>205</v>
      </c>
      <c r="C199" s="22" t="s">
        <v>209</v>
      </c>
      <c r="D199" s="22" t="s">
        <v>211</v>
      </c>
      <c r="E199" s="22" t="s">
        <v>82</v>
      </c>
      <c r="F199" s="20">
        <f>'[1]Бюджет'!I4</f>
        <v>1035000</v>
      </c>
      <c r="G199" s="20">
        <f>'[1]Бюджет'!K4</f>
        <v>1028000</v>
      </c>
      <c r="H199" s="20">
        <f>'[1]Бюджет'!L4</f>
        <v>1078000</v>
      </c>
    </row>
    <row r="200" spans="1:8" ht="51">
      <c r="A200" s="29" t="s">
        <v>212</v>
      </c>
      <c r="B200" s="14" t="s">
        <v>205</v>
      </c>
      <c r="C200" s="14" t="s">
        <v>213</v>
      </c>
      <c r="D200" s="14" t="s">
        <v>20</v>
      </c>
      <c r="E200" s="14" t="s">
        <v>20</v>
      </c>
      <c r="F200" s="15">
        <f>F201</f>
        <v>1294200</v>
      </c>
      <c r="G200" s="15">
        <f>G201</f>
        <v>1570000</v>
      </c>
      <c r="H200" s="15">
        <f>H201</f>
        <v>1640000</v>
      </c>
    </row>
    <row r="201" spans="1:8" ht="51">
      <c r="A201" s="23" t="s">
        <v>75</v>
      </c>
      <c r="B201" s="22" t="s">
        <v>205</v>
      </c>
      <c r="C201" s="22" t="s">
        <v>213</v>
      </c>
      <c r="D201" s="22" t="s">
        <v>76</v>
      </c>
      <c r="E201" s="22" t="s">
        <v>20</v>
      </c>
      <c r="F201" s="20">
        <f>F202+F205</f>
        <v>1294200</v>
      </c>
      <c r="G201" s="20">
        <f>G202+G205</f>
        <v>1570000</v>
      </c>
      <c r="H201" s="20">
        <f>H202+H205</f>
        <v>1640000</v>
      </c>
    </row>
    <row r="202" spans="1:8" ht="12.75">
      <c r="A202" s="23" t="s">
        <v>77</v>
      </c>
      <c r="B202" s="22" t="s">
        <v>205</v>
      </c>
      <c r="C202" s="22" t="s">
        <v>213</v>
      </c>
      <c r="D202" s="22" t="s">
        <v>78</v>
      </c>
      <c r="E202" s="22"/>
      <c r="F202" s="20">
        <f>SUM(F203)</f>
        <v>834200</v>
      </c>
      <c r="G202" s="20">
        <f>SUM(G203)</f>
        <v>870000</v>
      </c>
      <c r="H202" s="20">
        <f>SUM(H203)</f>
        <v>880000</v>
      </c>
    </row>
    <row r="203" spans="1:8" ht="12.75">
      <c r="A203" s="23" t="s">
        <v>214</v>
      </c>
      <c r="B203" s="22" t="s">
        <v>205</v>
      </c>
      <c r="C203" s="22" t="s">
        <v>213</v>
      </c>
      <c r="D203" s="22" t="s">
        <v>215</v>
      </c>
      <c r="E203" s="22"/>
      <c r="F203" s="20">
        <f>F204</f>
        <v>834200</v>
      </c>
      <c r="G203" s="20">
        <f>G204</f>
        <v>870000</v>
      </c>
      <c r="H203" s="20">
        <f>H204</f>
        <v>880000</v>
      </c>
    </row>
    <row r="204" spans="1:8" ht="25.5">
      <c r="A204" s="23" t="s">
        <v>81</v>
      </c>
      <c r="B204" s="22" t="s">
        <v>205</v>
      </c>
      <c r="C204" s="22" t="s">
        <v>213</v>
      </c>
      <c r="D204" s="22" t="s">
        <v>215</v>
      </c>
      <c r="E204" s="22" t="s">
        <v>82</v>
      </c>
      <c r="F204" s="20">
        <f>'[1]Бюджет'!I9</f>
        <v>834200</v>
      </c>
      <c r="G204" s="20">
        <f>'[1]Бюджет'!K9</f>
        <v>870000</v>
      </c>
      <c r="H204" s="20">
        <f>'[1]Бюджет'!L9</f>
        <v>880000</v>
      </c>
    </row>
    <row r="205" spans="1:8" ht="25.5">
      <c r="A205" s="23" t="s">
        <v>216</v>
      </c>
      <c r="B205" s="22" t="s">
        <v>205</v>
      </c>
      <c r="C205" s="22" t="s">
        <v>213</v>
      </c>
      <c r="D205" s="22" t="s">
        <v>217</v>
      </c>
      <c r="E205" s="22"/>
      <c r="F205" s="20">
        <f>F206</f>
        <v>460000</v>
      </c>
      <c r="G205" s="20">
        <f>G206</f>
        <v>700000</v>
      </c>
      <c r="H205" s="20">
        <f>H206</f>
        <v>760000</v>
      </c>
    </row>
    <row r="206" spans="1:8" ht="25.5">
      <c r="A206" s="23" t="s">
        <v>81</v>
      </c>
      <c r="B206" s="22" t="s">
        <v>205</v>
      </c>
      <c r="C206" s="22" t="s">
        <v>213</v>
      </c>
      <c r="D206" s="22" t="s">
        <v>217</v>
      </c>
      <c r="E206" s="22" t="s">
        <v>82</v>
      </c>
      <c r="F206" s="20">
        <f>'[1]Бюджет'!I14</f>
        <v>460000</v>
      </c>
      <c r="G206" s="20">
        <f>'[1]Бюджет'!K14</f>
        <v>700000</v>
      </c>
      <c r="H206" s="20">
        <f>'[1]Бюджет'!L14</f>
        <v>760000</v>
      </c>
    </row>
    <row r="207" spans="1:8" ht="51">
      <c r="A207" s="29" t="s">
        <v>218</v>
      </c>
      <c r="B207" s="14" t="s">
        <v>205</v>
      </c>
      <c r="C207" s="14" t="s">
        <v>219</v>
      </c>
      <c r="D207" s="14" t="s">
        <v>20</v>
      </c>
      <c r="E207" s="14" t="s">
        <v>20</v>
      </c>
      <c r="F207" s="15">
        <f>F208+F214</f>
        <v>25446863</v>
      </c>
      <c r="G207" s="15">
        <f>G208+G214</f>
        <v>27938063</v>
      </c>
      <c r="H207" s="15">
        <f>H208+H214</f>
        <v>28139263</v>
      </c>
    </row>
    <row r="208" spans="1:8" ht="51">
      <c r="A208" s="23" t="s">
        <v>75</v>
      </c>
      <c r="B208" s="22" t="s">
        <v>205</v>
      </c>
      <c r="C208" s="22" t="s">
        <v>219</v>
      </c>
      <c r="D208" s="22" t="s">
        <v>76</v>
      </c>
      <c r="E208" s="22" t="s">
        <v>20</v>
      </c>
      <c r="F208" s="20">
        <f>F209+F212</f>
        <v>24995663</v>
      </c>
      <c r="G208" s="20">
        <f>G209+G212</f>
        <v>27467663</v>
      </c>
      <c r="H208" s="20">
        <f>H209+H212</f>
        <v>27667663</v>
      </c>
    </row>
    <row r="209" spans="1:8" ht="12.75">
      <c r="A209" s="23" t="s">
        <v>77</v>
      </c>
      <c r="B209" s="22" t="s">
        <v>205</v>
      </c>
      <c r="C209" s="22" t="s">
        <v>219</v>
      </c>
      <c r="D209" s="22" t="s">
        <v>78</v>
      </c>
      <c r="E209" s="22"/>
      <c r="F209" s="20">
        <f aca="true" t="shared" si="27" ref="F209:H210">F210</f>
        <v>23937663</v>
      </c>
      <c r="G209" s="20">
        <f t="shared" si="27"/>
        <v>26407663</v>
      </c>
      <c r="H209" s="20">
        <f t="shared" si="27"/>
        <v>26607663</v>
      </c>
    </row>
    <row r="210" spans="1:8" ht="12.75">
      <c r="A210" s="23" t="s">
        <v>214</v>
      </c>
      <c r="B210" s="22" t="s">
        <v>205</v>
      </c>
      <c r="C210" s="22" t="s">
        <v>219</v>
      </c>
      <c r="D210" s="22" t="s">
        <v>215</v>
      </c>
      <c r="E210" s="22"/>
      <c r="F210" s="20">
        <f t="shared" si="27"/>
        <v>23937663</v>
      </c>
      <c r="G210" s="20">
        <f t="shared" si="27"/>
        <v>26407663</v>
      </c>
      <c r="H210" s="20">
        <f t="shared" si="27"/>
        <v>26607663</v>
      </c>
    </row>
    <row r="211" spans="1:8" ht="25.5">
      <c r="A211" s="23" t="s">
        <v>81</v>
      </c>
      <c r="B211" s="22" t="s">
        <v>205</v>
      </c>
      <c r="C211" s="22" t="s">
        <v>219</v>
      </c>
      <c r="D211" s="22" t="s">
        <v>215</v>
      </c>
      <c r="E211" s="22" t="s">
        <v>82</v>
      </c>
      <c r="F211" s="20">
        <f>'[1]Бюджет'!I34-262337</f>
        <v>23937663</v>
      </c>
      <c r="G211" s="20">
        <f>'[1]Бюджет'!K34-262337</f>
        <v>26407663</v>
      </c>
      <c r="H211" s="20">
        <f>'[1]Бюджет'!L34-262337</f>
        <v>26607663</v>
      </c>
    </row>
    <row r="212" spans="1:8" ht="38.25">
      <c r="A212" s="23" t="s">
        <v>220</v>
      </c>
      <c r="B212" s="22" t="s">
        <v>205</v>
      </c>
      <c r="C212" s="22" t="s">
        <v>219</v>
      </c>
      <c r="D212" s="22" t="s">
        <v>221</v>
      </c>
      <c r="E212" s="22"/>
      <c r="F212" s="20">
        <f>F213</f>
        <v>1058000</v>
      </c>
      <c r="G212" s="20">
        <f>G213</f>
        <v>1060000</v>
      </c>
      <c r="H212" s="20">
        <f>H213</f>
        <v>1060000</v>
      </c>
    </row>
    <row r="213" spans="1:8" ht="25.5">
      <c r="A213" s="23" t="s">
        <v>81</v>
      </c>
      <c r="B213" s="22" t="s">
        <v>205</v>
      </c>
      <c r="C213" s="22" t="s">
        <v>219</v>
      </c>
      <c r="D213" s="22" t="s">
        <v>221</v>
      </c>
      <c r="E213" s="22" t="s">
        <v>222</v>
      </c>
      <c r="F213" s="20">
        <f>'[1]Бюджет'!I29</f>
        <v>1058000</v>
      </c>
      <c r="G213" s="20">
        <f>'[1]Бюджет'!K29</f>
        <v>1060000</v>
      </c>
      <c r="H213" s="20">
        <f>'[1]Бюджет'!L29</f>
        <v>1060000</v>
      </c>
    </row>
    <row r="214" spans="1:8" ht="25.5">
      <c r="A214" s="18" t="s">
        <v>53</v>
      </c>
      <c r="B214" s="22" t="s">
        <v>205</v>
      </c>
      <c r="C214" s="22" t="s">
        <v>219</v>
      </c>
      <c r="D214" s="22" t="s">
        <v>54</v>
      </c>
      <c r="E214" s="22"/>
      <c r="F214" s="20">
        <f aca="true" t="shared" si="28" ref="F214:H216">F215</f>
        <v>451200</v>
      </c>
      <c r="G214" s="20">
        <f t="shared" si="28"/>
        <v>470400</v>
      </c>
      <c r="H214" s="20">
        <f t="shared" si="28"/>
        <v>471600</v>
      </c>
    </row>
    <row r="215" spans="1:8" ht="76.5">
      <c r="A215" s="23" t="s">
        <v>55</v>
      </c>
      <c r="B215" s="22" t="s">
        <v>205</v>
      </c>
      <c r="C215" s="22" t="s">
        <v>219</v>
      </c>
      <c r="D215" s="22" t="s">
        <v>56</v>
      </c>
      <c r="E215" s="22"/>
      <c r="F215" s="20">
        <f t="shared" si="28"/>
        <v>451200</v>
      </c>
      <c r="G215" s="20">
        <f t="shared" si="28"/>
        <v>470400</v>
      </c>
      <c r="H215" s="20">
        <f t="shared" si="28"/>
        <v>471600</v>
      </c>
    </row>
    <row r="216" spans="1:8" ht="38.25">
      <c r="A216" s="23" t="s">
        <v>223</v>
      </c>
      <c r="B216" s="22" t="s">
        <v>205</v>
      </c>
      <c r="C216" s="22" t="s">
        <v>219</v>
      </c>
      <c r="D216" s="22" t="s">
        <v>224</v>
      </c>
      <c r="E216" s="22"/>
      <c r="F216" s="20">
        <f t="shared" si="28"/>
        <v>451200</v>
      </c>
      <c r="G216" s="20">
        <f t="shared" si="28"/>
        <v>470400</v>
      </c>
      <c r="H216" s="20">
        <f t="shared" si="28"/>
        <v>471600</v>
      </c>
    </row>
    <row r="217" spans="1:8" ht="25.5">
      <c r="A217" s="23" t="s">
        <v>81</v>
      </c>
      <c r="B217" s="22" t="s">
        <v>205</v>
      </c>
      <c r="C217" s="22" t="s">
        <v>219</v>
      </c>
      <c r="D217" s="22" t="s">
        <v>224</v>
      </c>
      <c r="E217" s="22" t="s">
        <v>82</v>
      </c>
      <c r="F217" s="20">
        <v>451200</v>
      </c>
      <c r="G217" s="20">
        <v>470400</v>
      </c>
      <c r="H217" s="20">
        <v>471600</v>
      </c>
    </row>
    <row r="218" spans="1:8" ht="38.25">
      <c r="A218" s="29" t="s">
        <v>225</v>
      </c>
      <c r="B218" s="14" t="s">
        <v>205</v>
      </c>
      <c r="C218" s="14" t="s">
        <v>226</v>
      </c>
      <c r="D218" s="14" t="s">
        <v>20</v>
      </c>
      <c r="E218" s="14" t="s">
        <v>20</v>
      </c>
      <c r="F218" s="15">
        <f>F219</f>
        <v>1236000</v>
      </c>
      <c r="G218" s="15">
        <f>G219</f>
        <v>1210000</v>
      </c>
      <c r="H218" s="15">
        <f>H219</f>
        <v>1290000</v>
      </c>
    </row>
    <row r="219" spans="1:8" ht="51">
      <c r="A219" s="23" t="s">
        <v>75</v>
      </c>
      <c r="B219" s="22" t="s">
        <v>205</v>
      </c>
      <c r="C219" s="22" t="s">
        <v>226</v>
      </c>
      <c r="D219" s="22" t="s">
        <v>76</v>
      </c>
      <c r="E219" s="22" t="s">
        <v>20</v>
      </c>
      <c r="F219" s="20">
        <f>F220+F223</f>
        <v>1236000</v>
      </c>
      <c r="G219" s="20">
        <f>G220+G223</f>
        <v>1210000</v>
      </c>
      <c r="H219" s="20">
        <f>H220+H223</f>
        <v>1290000</v>
      </c>
    </row>
    <row r="220" spans="1:8" ht="12.75">
      <c r="A220" s="23" t="s">
        <v>77</v>
      </c>
      <c r="B220" s="22" t="s">
        <v>205</v>
      </c>
      <c r="C220" s="22" t="s">
        <v>226</v>
      </c>
      <c r="D220" s="22" t="s">
        <v>78</v>
      </c>
      <c r="E220" s="22"/>
      <c r="F220" s="20">
        <f>SUM(F221)</f>
        <v>549000</v>
      </c>
      <c r="G220" s="20">
        <f>SUM(G221)</f>
        <v>528000</v>
      </c>
      <c r="H220" s="20">
        <f>SUM(H221)</f>
        <v>568000</v>
      </c>
    </row>
    <row r="221" spans="1:8" ht="12.75">
      <c r="A221" s="23" t="s">
        <v>214</v>
      </c>
      <c r="B221" s="22" t="s">
        <v>205</v>
      </c>
      <c r="C221" s="22" t="s">
        <v>226</v>
      </c>
      <c r="D221" s="22" t="s">
        <v>215</v>
      </c>
      <c r="E221" s="22"/>
      <c r="F221" s="20">
        <f>F222</f>
        <v>549000</v>
      </c>
      <c r="G221" s="20">
        <f>G222</f>
        <v>528000</v>
      </c>
      <c r="H221" s="20">
        <f>H222</f>
        <v>568000</v>
      </c>
    </row>
    <row r="222" spans="1:8" ht="25.5">
      <c r="A222" s="23" t="s">
        <v>81</v>
      </c>
      <c r="B222" s="31" t="s">
        <v>205</v>
      </c>
      <c r="C222" s="22" t="s">
        <v>226</v>
      </c>
      <c r="D222" s="22" t="s">
        <v>215</v>
      </c>
      <c r="E222" s="22" t="s">
        <v>82</v>
      </c>
      <c r="F222" s="20">
        <f>'[1]Бюджет'!I24</f>
        <v>549000</v>
      </c>
      <c r="G222" s="20">
        <f>'[1]Бюджет'!K24</f>
        <v>528000</v>
      </c>
      <c r="H222" s="20">
        <f>'[1]Бюджет'!L24</f>
        <v>568000</v>
      </c>
    </row>
    <row r="223" spans="1:8" ht="25.5">
      <c r="A223" s="23" t="s">
        <v>227</v>
      </c>
      <c r="B223" s="31" t="s">
        <v>205</v>
      </c>
      <c r="C223" s="22" t="s">
        <v>226</v>
      </c>
      <c r="D223" s="22" t="s">
        <v>228</v>
      </c>
      <c r="E223" s="22"/>
      <c r="F223" s="20">
        <f>F224</f>
        <v>687000</v>
      </c>
      <c r="G223" s="20">
        <f>G224</f>
        <v>682000</v>
      </c>
      <c r="H223" s="20">
        <f>H224</f>
        <v>722000</v>
      </c>
    </row>
    <row r="224" spans="1:8" ht="25.5">
      <c r="A224" s="23" t="s">
        <v>81</v>
      </c>
      <c r="B224" s="31" t="s">
        <v>205</v>
      </c>
      <c r="C224" s="22" t="s">
        <v>226</v>
      </c>
      <c r="D224" s="22" t="s">
        <v>228</v>
      </c>
      <c r="E224" s="22" t="s">
        <v>82</v>
      </c>
      <c r="F224" s="20">
        <f>'[1]Бюджет'!I19</f>
        <v>687000</v>
      </c>
      <c r="G224" s="20">
        <f>'[1]Бюджет'!K19</f>
        <v>682000</v>
      </c>
      <c r="H224" s="20">
        <f>'[1]Бюджет'!L19</f>
        <v>722000</v>
      </c>
    </row>
    <row r="225" spans="1:8" ht="12.75">
      <c r="A225" s="29" t="s">
        <v>229</v>
      </c>
      <c r="B225" s="32" t="s">
        <v>205</v>
      </c>
      <c r="C225" s="14" t="s">
        <v>230</v>
      </c>
      <c r="D225" s="14" t="s">
        <v>20</v>
      </c>
      <c r="E225" s="14" t="s">
        <v>20</v>
      </c>
      <c r="F225" s="15">
        <f>F226</f>
        <v>600000</v>
      </c>
      <c r="G225" s="15">
        <f aca="true" t="shared" si="29" ref="G225:H227">G226</f>
        <v>200000</v>
      </c>
      <c r="H225" s="15">
        <f t="shared" si="29"/>
        <v>200000</v>
      </c>
    </row>
    <row r="226" spans="1:8" ht="12.75">
      <c r="A226" s="23" t="s">
        <v>229</v>
      </c>
      <c r="B226" s="31" t="s">
        <v>205</v>
      </c>
      <c r="C226" s="22" t="s">
        <v>230</v>
      </c>
      <c r="D226" s="22" t="s">
        <v>231</v>
      </c>
      <c r="E226" s="22" t="s">
        <v>20</v>
      </c>
      <c r="F226" s="20">
        <f>F227</f>
        <v>600000</v>
      </c>
      <c r="G226" s="20">
        <f t="shared" si="29"/>
        <v>200000</v>
      </c>
      <c r="H226" s="20">
        <f t="shared" si="29"/>
        <v>200000</v>
      </c>
    </row>
    <row r="227" spans="1:8" ht="12.75">
      <c r="A227" s="23" t="s">
        <v>232</v>
      </c>
      <c r="B227" s="22" t="s">
        <v>205</v>
      </c>
      <c r="C227" s="22" t="s">
        <v>230</v>
      </c>
      <c r="D227" s="22" t="s">
        <v>233</v>
      </c>
      <c r="E227" s="22"/>
      <c r="F227" s="20">
        <f>F228</f>
        <v>600000</v>
      </c>
      <c r="G227" s="20">
        <f t="shared" si="29"/>
        <v>200000</v>
      </c>
      <c r="H227" s="20">
        <f t="shared" si="29"/>
        <v>200000</v>
      </c>
    </row>
    <row r="228" spans="1:8" ht="12.75">
      <c r="A228" s="23" t="s">
        <v>234</v>
      </c>
      <c r="B228" s="22" t="s">
        <v>205</v>
      </c>
      <c r="C228" s="22" t="s">
        <v>230</v>
      </c>
      <c r="D228" s="22" t="s">
        <v>233</v>
      </c>
      <c r="E228" s="22" t="s">
        <v>235</v>
      </c>
      <c r="F228" s="20">
        <f>'[1]Бюджет'!I47</f>
        <v>600000</v>
      </c>
      <c r="G228" s="20">
        <v>200000</v>
      </c>
      <c r="H228" s="20">
        <v>200000</v>
      </c>
    </row>
    <row r="229" spans="1:8" ht="12.75">
      <c r="A229" s="29" t="s">
        <v>236</v>
      </c>
      <c r="B229" s="14" t="s">
        <v>205</v>
      </c>
      <c r="C229" s="14" t="s">
        <v>237</v>
      </c>
      <c r="D229" s="14" t="s">
        <v>20</v>
      </c>
      <c r="E229" s="14" t="s">
        <v>20</v>
      </c>
      <c r="F229" s="15">
        <f>F230+F233+F236+F239+F242+F248</f>
        <v>17079200</v>
      </c>
      <c r="G229" s="15">
        <f>G230+G233+G236+G239+G242+G248</f>
        <v>11822300</v>
      </c>
      <c r="H229" s="15">
        <f>H230+H233+H236+H239+H242+H248</f>
        <v>3764900</v>
      </c>
    </row>
    <row r="230" spans="1:8" ht="51">
      <c r="A230" s="23" t="s">
        <v>75</v>
      </c>
      <c r="B230" s="22" t="s">
        <v>205</v>
      </c>
      <c r="C230" s="22" t="s">
        <v>237</v>
      </c>
      <c r="D230" s="22" t="s">
        <v>76</v>
      </c>
      <c r="E230" s="22"/>
      <c r="F230" s="20">
        <f aca="true" t="shared" si="30" ref="F230:H231">F231</f>
        <v>7642000</v>
      </c>
      <c r="G230" s="20">
        <f t="shared" si="30"/>
        <v>7390000</v>
      </c>
      <c r="H230" s="20">
        <f t="shared" si="30"/>
        <v>0</v>
      </c>
    </row>
    <row r="231" spans="1:8" ht="51">
      <c r="A231" s="25" t="s">
        <v>238</v>
      </c>
      <c r="B231" s="22" t="s">
        <v>205</v>
      </c>
      <c r="C231" s="22" t="s">
        <v>237</v>
      </c>
      <c r="D231" s="22" t="s">
        <v>239</v>
      </c>
      <c r="E231" s="22"/>
      <c r="F231" s="20">
        <f t="shared" si="30"/>
        <v>7642000</v>
      </c>
      <c r="G231" s="20">
        <f t="shared" si="30"/>
        <v>7390000</v>
      </c>
      <c r="H231" s="20">
        <f t="shared" si="30"/>
        <v>0</v>
      </c>
    </row>
    <row r="232" spans="1:8" ht="12.75">
      <c r="A232" s="23" t="s">
        <v>30</v>
      </c>
      <c r="B232" s="22" t="s">
        <v>205</v>
      </c>
      <c r="C232" s="22" t="s">
        <v>237</v>
      </c>
      <c r="D232" s="22" t="s">
        <v>239</v>
      </c>
      <c r="E232" s="22" t="s">
        <v>31</v>
      </c>
      <c r="F232" s="20">
        <f>'[1]Бюджет'!I49+'[1]Бюджет'!I54+'[1]Бюджет'!I59</f>
        <v>7642000</v>
      </c>
      <c r="G232" s="20">
        <f>'[1]Бюджет'!K49+'[1]Бюджет'!K54</f>
        <v>7390000</v>
      </c>
      <c r="H232" s="20">
        <v>0</v>
      </c>
    </row>
    <row r="233" spans="1:8" ht="38.25">
      <c r="A233" s="23" t="s">
        <v>240</v>
      </c>
      <c r="B233" s="22" t="s">
        <v>205</v>
      </c>
      <c r="C233" s="22" t="s">
        <v>237</v>
      </c>
      <c r="D233" s="22" t="s">
        <v>241</v>
      </c>
      <c r="E233" s="22"/>
      <c r="F233" s="20">
        <f aca="true" t="shared" si="31" ref="F233:H234">F234</f>
        <v>1000000</v>
      </c>
      <c r="G233" s="20">
        <f t="shared" si="31"/>
        <v>700000</v>
      </c>
      <c r="H233" s="20">
        <f t="shared" si="31"/>
        <v>0</v>
      </c>
    </row>
    <row r="234" spans="1:8" ht="38.25">
      <c r="A234" s="23" t="s">
        <v>242</v>
      </c>
      <c r="B234" s="22" t="s">
        <v>205</v>
      </c>
      <c r="C234" s="22" t="s">
        <v>237</v>
      </c>
      <c r="D234" s="22" t="s">
        <v>243</v>
      </c>
      <c r="E234" s="22"/>
      <c r="F234" s="20">
        <f t="shared" si="31"/>
        <v>1000000</v>
      </c>
      <c r="G234" s="20">
        <f t="shared" si="31"/>
        <v>700000</v>
      </c>
      <c r="H234" s="20">
        <f t="shared" si="31"/>
        <v>0</v>
      </c>
    </row>
    <row r="235" spans="1:8" ht="25.5">
      <c r="A235" s="23" t="s">
        <v>81</v>
      </c>
      <c r="B235" s="22" t="s">
        <v>205</v>
      </c>
      <c r="C235" s="22" t="s">
        <v>237</v>
      </c>
      <c r="D235" s="22" t="s">
        <v>243</v>
      </c>
      <c r="E235" s="22" t="s">
        <v>82</v>
      </c>
      <c r="F235" s="20">
        <v>1000000</v>
      </c>
      <c r="G235" s="20">
        <v>700000</v>
      </c>
      <c r="H235" s="20">
        <v>0</v>
      </c>
    </row>
    <row r="236" spans="1:8" ht="25.5">
      <c r="A236" s="23" t="s">
        <v>244</v>
      </c>
      <c r="B236" s="22" t="s">
        <v>205</v>
      </c>
      <c r="C236" s="22" t="s">
        <v>237</v>
      </c>
      <c r="D236" s="22" t="s">
        <v>245</v>
      </c>
      <c r="E236" s="22"/>
      <c r="F236" s="20">
        <f aca="true" t="shared" si="32" ref="F236:H237">F237</f>
        <v>5050000</v>
      </c>
      <c r="G236" s="20">
        <f t="shared" si="32"/>
        <v>0</v>
      </c>
      <c r="H236" s="20">
        <f t="shared" si="32"/>
        <v>0</v>
      </c>
    </row>
    <row r="237" spans="1:8" ht="38.25">
      <c r="A237" s="25" t="s">
        <v>246</v>
      </c>
      <c r="B237" s="22" t="s">
        <v>205</v>
      </c>
      <c r="C237" s="22" t="s">
        <v>237</v>
      </c>
      <c r="D237" s="22" t="s">
        <v>245</v>
      </c>
      <c r="E237" s="22"/>
      <c r="F237" s="20">
        <f t="shared" si="32"/>
        <v>5050000</v>
      </c>
      <c r="G237" s="20">
        <f t="shared" si="32"/>
        <v>0</v>
      </c>
      <c r="H237" s="20">
        <f t="shared" si="32"/>
        <v>0</v>
      </c>
    </row>
    <row r="238" spans="1:8" ht="12.75">
      <c r="A238" s="23" t="s">
        <v>30</v>
      </c>
      <c r="B238" s="22" t="s">
        <v>205</v>
      </c>
      <c r="C238" s="22" t="s">
        <v>237</v>
      </c>
      <c r="D238" s="22" t="s">
        <v>245</v>
      </c>
      <c r="E238" s="22" t="s">
        <v>31</v>
      </c>
      <c r="F238" s="20">
        <v>5050000</v>
      </c>
      <c r="G238" s="20">
        <v>0</v>
      </c>
      <c r="H238" s="20">
        <v>0</v>
      </c>
    </row>
    <row r="239" spans="1:8" ht="25.5">
      <c r="A239" s="25" t="s">
        <v>154</v>
      </c>
      <c r="B239" s="22" t="s">
        <v>205</v>
      </c>
      <c r="C239" s="22" t="s">
        <v>237</v>
      </c>
      <c r="D239" s="22" t="s">
        <v>155</v>
      </c>
      <c r="E239" s="22" t="s">
        <v>20</v>
      </c>
      <c r="F239" s="20">
        <f>SUM(F240)</f>
        <v>2592000</v>
      </c>
      <c r="G239" s="20">
        <f>SUM(G240)</f>
        <v>2900000</v>
      </c>
      <c r="H239" s="20">
        <f>SUM(H240)</f>
        <v>2930000</v>
      </c>
    </row>
    <row r="240" spans="1:8" ht="25.5">
      <c r="A240" s="25" t="s">
        <v>44</v>
      </c>
      <c r="B240" s="22" t="s">
        <v>205</v>
      </c>
      <c r="C240" s="22" t="s">
        <v>237</v>
      </c>
      <c r="D240" s="22" t="s">
        <v>247</v>
      </c>
      <c r="E240" s="22"/>
      <c r="F240" s="20">
        <f>F241</f>
        <v>2592000</v>
      </c>
      <c r="G240" s="20">
        <f>G241</f>
        <v>2900000</v>
      </c>
      <c r="H240" s="20">
        <f>H241</f>
        <v>2930000</v>
      </c>
    </row>
    <row r="241" spans="1:8" ht="12.75">
      <c r="A241" s="23" t="s">
        <v>88</v>
      </c>
      <c r="B241" s="22" t="s">
        <v>205</v>
      </c>
      <c r="C241" s="22" t="s">
        <v>237</v>
      </c>
      <c r="D241" s="22" t="s">
        <v>247</v>
      </c>
      <c r="E241" s="22" t="s">
        <v>89</v>
      </c>
      <c r="F241" s="20">
        <f>'[1]Бюджет'!I64</f>
        <v>2592000</v>
      </c>
      <c r="G241" s="20">
        <f>'[1]Бюджет'!K64</f>
        <v>2900000</v>
      </c>
      <c r="H241" s="20">
        <f>'[1]Бюджет'!L64</f>
        <v>2930000</v>
      </c>
    </row>
    <row r="242" spans="1:8" ht="25.5">
      <c r="A242" s="18" t="s">
        <v>53</v>
      </c>
      <c r="B242" s="22" t="s">
        <v>205</v>
      </c>
      <c r="C242" s="22" t="s">
        <v>237</v>
      </c>
      <c r="D242" s="22" t="s">
        <v>54</v>
      </c>
      <c r="E242" s="22"/>
      <c r="F242" s="20">
        <f>F243</f>
        <v>349700</v>
      </c>
      <c r="G242" s="20">
        <f>G243</f>
        <v>367800</v>
      </c>
      <c r="H242" s="20">
        <f>H243</f>
        <v>369300</v>
      </c>
    </row>
    <row r="243" spans="1:8" ht="76.5">
      <c r="A243" s="23" t="s">
        <v>55</v>
      </c>
      <c r="B243" s="22" t="s">
        <v>205</v>
      </c>
      <c r="C243" s="22" t="s">
        <v>237</v>
      </c>
      <c r="D243" s="22" t="s">
        <v>56</v>
      </c>
      <c r="E243" s="22"/>
      <c r="F243" s="20">
        <f>F244+F246</f>
        <v>349700</v>
      </c>
      <c r="G243" s="20">
        <f>G244+G246</f>
        <v>367800</v>
      </c>
      <c r="H243" s="20">
        <f>H244+H246</f>
        <v>369300</v>
      </c>
    </row>
    <row r="244" spans="1:8" ht="25.5">
      <c r="A244" s="23" t="s">
        <v>248</v>
      </c>
      <c r="B244" s="22" t="s">
        <v>205</v>
      </c>
      <c r="C244" s="22" t="s">
        <v>237</v>
      </c>
      <c r="D244" s="22" t="s">
        <v>249</v>
      </c>
      <c r="E244" s="22"/>
      <c r="F244" s="20">
        <f>F245</f>
        <v>296700</v>
      </c>
      <c r="G244" s="20">
        <f>G245</f>
        <v>312500</v>
      </c>
      <c r="H244" s="20">
        <f>H245</f>
        <v>313900</v>
      </c>
    </row>
    <row r="245" spans="1:8" ht="12.75">
      <c r="A245" s="23" t="s">
        <v>88</v>
      </c>
      <c r="B245" s="22" t="s">
        <v>205</v>
      </c>
      <c r="C245" s="22" t="s">
        <v>237</v>
      </c>
      <c r="D245" s="22" t="s">
        <v>249</v>
      </c>
      <c r="E245" s="22" t="s">
        <v>89</v>
      </c>
      <c r="F245" s="20">
        <v>296700</v>
      </c>
      <c r="G245" s="20">
        <v>312500</v>
      </c>
      <c r="H245" s="20">
        <v>313900</v>
      </c>
    </row>
    <row r="246" spans="1:8" ht="38.25">
      <c r="A246" s="23" t="s">
        <v>250</v>
      </c>
      <c r="B246" s="22" t="s">
        <v>205</v>
      </c>
      <c r="C246" s="22" t="s">
        <v>237</v>
      </c>
      <c r="D246" s="22" t="s">
        <v>251</v>
      </c>
      <c r="E246" s="22"/>
      <c r="F246" s="20">
        <f>F247</f>
        <v>53000</v>
      </c>
      <c r="G246" s="20">
        <f>G247</f>
        <v>55300</v>
      </c>
      <c r="H246" s="20">
        <f>H247</f>
        <v>55400</v>
      </c>
    </row>
    <row r="247" spans="1:8" ht="25.5">
      <c r="A247" s="23" t="s">
        <v>81</v>
      </c>
      <c r="B247" s="22" t="s">
        <v>205</v>
      </c>
      <c r="C247" s="22" t="s">
        <v>237</v>
      </c>
      <c r="D247" s="22" t="s">
        <v>251</v>
      </c>
      <c r="E247" s="22" t="s">
        <v>82</v>
      </c>
      <c r="F247" s="20">
        <v>53000</v>
      </c>
      <c r="G247" s="20">
        <v>55300</v>
      </c>
      <c r="H247" s="20">
        <v>55400</v>
      </c>
    </row>
    <row r="248" spans="1:8" ht="89.25">
      <c r="A248" s="23" t="s">
        <v>254</v>
      </c>
      <c r="B248" s="22" t="s">
        <v>205</v>
      </c>
      <c r="C248" s="22" t="s">
        <v>237</v>
      </c>
      <c r="D248" s="22" t="s">
        <v>255</v>
      </c>
      <c r="E248" s="22"/>
      <c r="F248" s="20">
        <f aca="true" t="shared" si="33" ref="F248:H249">F249</f>
        <v>445500</v>
      </c>
      <c r="G248" s="20">
        <f t="shared" si="33"/>
        <v>464500</v>
      </c>
      <c r="H248" s="20">
        <f t="shared" si="33"/>
        <v>465600</v>
      </c>
    </row>
    <row r="249" spans="1:8" ht="51">
      <c r="A249" s="23" t="s">
        <v>256</v>
      </c>
      <c r="B249" s="22" t="s">
        <v>205</v>
      </c>
      <c r="C249" s="22" t="s">
        <v>237</v>
      </c>
      <c r="D249" s="22" t="s">
        <v>257</v>
      </c>
      <c r="E249" s="22"/>
      <c r="F249" s="20">
        <f t="shared" si="33"/>
        <v>445500</v>
      </c>
      <c r="G249" s="20">
        <f t="shared" si="33"/>
        <v>464500</v>
      </c>
      <c r="H249" s="20">
        <f t="shared" si="33"/>
        <v>465600</v>
      </c>
    </row>
    <row r="250" spans="1:8" ht="25.5">
      <c r="A250" s="23" t="s">
        <v>81</v>
      </c>
      <c r="B250" s="22" t="s">
        <v>205</v>
      </c>
      <c r="C250" s="22" t="s">
        <v>237</v>
      </c>
      <c r="D250" s="22" t="s">
        <v>258</v>
      </c>
      <c r="E250" s="22" t="s">
        <v>259</v>
      </c>
      <c r="F250" s="20">
        <v>445500</v>
      </c>
      <c r="G250" s="20">
        <v>464500</v>
      </c>
      <c r="H250" s="20">
        <v>465600</v>
      </c>
    </row>
    <row r="251" spans="1:8" ht="12.75">
      <c r="A251" s="13" t="s">
        <v>260</v>
      </c>
      <c r="B251" s="14" t="s">
        <v>205</v>
      </c>
      <c r="C251" s="14" t="s">
        <v>261</v>
      </c>
      <c r="D251" s="14"/>
      <c r="E251" s="14"/>
      <c r="F251" s="15">
        <f>F252</f>
        <v>1541500</v>
      </c>
      <c r="G251" s="15">
        <f aca="true" t="shared" si="34" ref="G251:H254">G252</f>
        <v>1604500</v>
      </c>
      <c r="H251" s="15">
        <f t="shared" si="34"/>
        <v>1639500</v>
      </c>
    </row>
    <row r="252" spans="1:8" ht="12.75">
      <c r="A252" s="18" t="s">
        <v>262</v>
      </c>
      <c r="B252" s="22" t="s">
        <v>205</v>
      </c>
      <c r="C252" s="22" t="s">
        <v>263</v>
      </c>
      <c r="D252" s="22"/>
      <c r="E252" s="22"/>
      <c r="F252" s="20">
        <f>F253</f>
        <v>1541500</v>
      </c>
      <c r="G252" s="20">
        <f t="shared" si="34"/>
        <v>1604500</v>
      </c>
      <c r="H252" s="20">
        <f t="shared" si="34"/>
        <v>1639500</v>
      </c>
    </row>
    <row r="253" spans="1:8" ht="25.5">
      <c r="A253" s="18" t="s">
        <v>264</v>
      </c>
      <c r="B253" s="22" t="s">
        <v>205</v>
      </c>
      <c r="C253" s="22" t="s">
        <v>263</v>
      </c>
      <c r="D253" s="22" t="s">
        <v>265</v>
      </c>
      <c r="E253" s="22"/>
      <c r="F253" s="20">
        <f>F254</f>
        <v>1541500</v>
      </c>
      <c r="G253" s="20">
        <f t="shared" si="34"/>
        <v>1604500</v>
      </c>
      <c r="H253" s="20">
        <f t="shared" si="34"/>
        <v>1639500</v>
      </c>
    </row>
    <row r="254" spans="1:8" ht="27.75" customHeight="1">
      <c r="A254" s="25" t="s">
        <v>266</v>
      </c>
      <c r="B254" s="22" t="s">
        <v>205</v>
      </c>
      <c r="C254" s="22" t="s">
        <v>263</v>
      </c>
      <c r="D254" s="22" t="s">
        <v>267</v>
      </c>
      <c r="E254" s="22"/>
      <c r="F254" s="20">
        <f>F255</f>
        <v>1541500</v>
      </c>
      <c r="G254" s="20">
        <f t="shared" si="34"/>
        <v>1604500</v>
      </c>
      <c r="H254" s="20">
        <f t="shared" si="34"/>
        <v>1639500</v>
      </c>
    </row>
    <row r="255" spans="1:8" ht="25.5">
      <c r="A255" s="23" t="s">
        <v>81</v>
      </c>
      <c r="B255" s="22" t="s">
        <v>205</v>
      </c>
      <c r="C255" s="22" t="s">
        <v>263</v>
      </c>
      <c r="D255" s="22" t="s">
        <v>267</v>
      </c>
      <c r="E255" s="22" t="s">
        <v>82</v>
      </c>
      <c r="F255" s="20">
        <v>1541500</v>
      </c>
      <c r="G255" s="20">
        <v>1604500</v>
      </c>
      <c r="H255" s="20">
        <v>1639500</v>
      </c>
    </row>
    <row r="256" spans="1:8" ht="25.5">
      <c r="A256" s="29" t="s">
        <v>268</v>
      </c>
      <c r="B256" s="14" t="s">
        <v>205</v>
      </c>
      <c r="C256" s="14" t="s">
        <v>269</v>
      </c>
      <c r="D256" s="14"/>
      <c r="E256" s="14"/>
      <c r="F256" s="15">
        <f>F257+F261</f>
        <v>275000</v>
      </c>
      <c r="G256" s="15">
        <f>G257+G261</f>
        <v>0</v>
      </c>
      <c r="H256" s="15">
        <f>H257+H261</f>
        <v>0</v>
      </c>
    </row>
    <row r="257" spans="1:8" ht="12.75">
      <c r="A257" s="23" t="s">
        <v>270</v>
      </c>
      <c r="B257" s="22" t="s">
        <v>205</v>
      </c>
      <c r="C257" s="22" t="s">
        <v>271</v>
      </c>
      <c r="D257" s="22"/>
      <c r="E257" s="22"/>
      <c r="F257" s="20">
        <f aca="true" t="shared" si="35" ref="F257:H259">F258</f>
        <v>125000</v>
      </c>
      <c r="G257" s="20">
        <f t="shared" si="35"/>
        <v>0</v>
      </c>
      <c r="H257" s="20">
        <f t="shared" si="35"/>
        <v>0</v>
      </c>
    </row>
    <row r="258" spans="1:8" ht="12.75">
      <c r="A258" s="23" t="s">
        <v>90</v>
      </c>
      <c r="B258" s="22" t="s">
        <v>205</v>
      </c>
      <c r="C258" s="22" t="s">
        <v>271</v>
      </c>
      <c r="D258" s="22" t="s">
        <v>91</v>
      </c>
      <c r="E258" s="22"/>
      <c r="F258" s="20">
        <f t="shared" si="35"/>
        <v>125000</v>
      </c>
      <c r="G258" s="20">
        <f t="shared" si="35"/>
        <v>0</v>
      </c>
      <c r="H258" s="20">
        <f t="shared" si="35"/>
        <v>0</v>
      </c>
    </row>
    <row r="259" spans="1:8" ht="25.5">
      <c r="A259" s="23" t="s">
        <v>272</v>
      </c>
      <c r="B259" s="22" t="s">
        <v>205</v>
      </c>
      <c r="C259" s="22" t="s">
        <v>271</v>
      </c>
      <c r="D259" s="22" t="s">
        <v>273</v>
      </c>
      <c r="E259" s="22"/>
      <c r="F259" s="20">
        <f t="shared" si="35"/>
        <v>125000</v>
      </c>
      <c r="G259" s="20">
        <f t="shared" si="35"/>
        <v>0</v>
      </c>
      <c r="H259" s="20">
        <f t="shared" si="35"/>
        <v>0</v>
      </c>
    </row>
    <row r="260" spans="1:8" ht="25.5">
      <c r="A260" s="23" t="s">
        <v>81</v>
      </c>
      <c r="B260" s="22" t="s">
        <v>205</v>
      </c>
      <c r="C260" s="22" t="s">
        <v>271</v>
      </c>
      <c r="D260" s="22" t="s">
        <v>273</v>
      </c>
      <c r="E260" s="22" t="s">
        <v>82</v>
      </c>
      <c r="F260" s="20">
        <f>'[1]Бюджет'!I71</f>
        <v>125000</v>
      </c>
      <c r="G260" s="20">
        <v>0</v>
      </c>
      <c r="H260" s="20">
        <v>0</v>
      </c>
    </row>
    <row r="261" spans="1:8" ht="25.5">
      <c r="A261" s="23" t="s">
        <v>274</v>
      </c>
      <c r="B261" s="22" t="s">
        <v>205</v>
      </c>
      <c r="C261" s="22" t="s">
        <v>275</v>
      </c>
      <c r="D261" s="22"/>
      <c r="E261" s="22"/>
      <c r="F261" s="20">
        <f>F262</f>
        <v>150000</v>
      </c>
      <c r="G261" s="20">
        <f aca="true" t="shared" si="36" ref="G261:H263">G262</f>
        <v>0</v>
      </c>
      <c r="H261" s="20">
        <f t="shared" si="36"/>
        <v>0</v>
      </c>
    </row>
    <row r="262" spans="1:8" ht="12.75">
      <c r="A262" s="23" t="s">
        <v>90</v>
      </c>
      <c r="B262" s="22" t="s">
        <v>205</v>
      </c>
      <c r="C262" s="22" t="s">
        <v>275</v>
      </c>
      <c r="D262" s="22" t="s">
        <v>91</v>
      </c>
      <c r="E262" s="22"/>
      <c r="F262" s="20">
        <f>F263</f>
        <v>150000</v>
      </c>
      <c r="G262" s="20">
        <f t="shared" si="36"/>
        <v>0</v>
      </c>
      <c r="H262" s="20">
        <f t="shared" si="36"/>
        <v>0</v>
      </c>
    </row>
    <row r="263" spans="1:8" ht="25.5">
      <c r="A263" s="23" t="s">
        <v>276</v>
      </c>
      <c r="B263" s="22" t="s">
        <v>205</v>
      </c>
      <c r="C263" s="22" t="s">
        <v>275</v>
      </c>
      <c r="D263" s="22" t="s">
        <v>277</v>
      </c>
      <c r="E263" s="22"/>
      <c r="F263" s="20">
        <f>F264</f>
        <v>150000</v>
      </c>
      <c r="G263" s="20">
        <f t="shared" si="36"/>
        <v>0</v>
      </c>
      <c r="H263" s="20">
        <f t="shared" si="36"/>
        <v>0</v>
      </c>
    </row>
    <row r="264" spans="1:8" ht="25.5">
      <c r="A264" s="23" t="s">
        <v>81</v>
      </c>
      <c r="B264" s="22" t="s">
        <v>205</v>
      </c>
      <c r="C264" s="22" t="s">
        <v>275</v>
      </c>
      <c r="D264" s="22" t="s">
        <v>277</v>
      </c>
      <c r="E264" s="22" t="s">
        <v>82</v>
      </c>
      <c r="F264" s="20">
        <f>'[1]Бюджет'!I72</f>
        <v>150000</v>
      </c>
      <c r="G264" s="20">
        <v>0</v>
      </c>
      <c r="H264" s="20">
        <v>0</v>
      </c>
    </row>
    <row r="265" spans="1:8" ht="12.75">
      <c r="A265" s="29" t="s">
        <v>278</v>
      </c>
      <c r="B265" s="14" t="s">
        <v>205</v>
      </c>
      <c r="C265" s="14" t="s">
        <v>279</v>
      </c>
      <c r="D265" s="14"/>
      <c r="E265" s="14"/>
      <c r="F265" s="15">
        <f>F270+F266</f>
        <v>18122100</v>
      </c>
      <c r="G265" s="15">
        <f>G270+G266</f>
        <v>6000000</v>
      </c>
      <c r="H265" s="15">
        <f>H270+H266</f>
        <v>0</v>
      </c>
    </row>
    <row r="266" spans="1:8" ht="12.75">
      <c r="A266" s="29" t="s">
        <v>280</v>
      </c>
      <c r="B266" s="14" t="s">
        <v>205</v>
      </c>
      <c r="C266" s="16" t="s">
        <v>281</v>
      </c>
      <c r="D266" s="16" t="s">
        <v>20</v>
      </c>
      <c r="E266" s="16" t="s">
        <v>20</v>
      </c>
      <c r="F266" s="15">
        <f aca="true" t="shared" si="37" ref="F266:H268">F267</f>
        <v>16000000</v>
      </c>
      <c r="G266" s="15">
        <f t="shared" si="37"/>
        <v>6000000</v>
      </c>
      <c r="H266" s="15">
        <f t="shared" si="37"/>
        <v>0</v>
      </c>
    </row>
    <row r="267" spans="1:8" ht="12.75">
      <c r="A267" s="23" t="s">
        <v>282</v>
      </c>
      <c r="B267" s="22" t="s">
        <v>205</v>
      </c>
      <c r="C267" s="19" t="s">
        <v>281</v>
      </c>
      <c r="D267" s="19" t="s">
        <v>283</v>
      </c>
      <c r="E267" s="19" t="s">
        <v>20</v>
      </c>
      <c r="F267" s="20">
        <f t="shared" si="37"/>
        <v>16000000</v>
      </c>
      <c r="G267" s="20">
        <f t="shared" si="37"/>
        <v>6000000</v>
      </c>
      <c r="H267" s="20">
        <f t="shared" si="37"/>
        <v>0</v>
      </c>
    </row>
    <row r="268" spans="1:8" ht="25.5">
      <c r="A268" s="23" t="s">
        <v>284</v>
      </c>
      <c r="B268" s="22" t="s">
        <v>205</v>
      </c>
      <c r="C268" s="22" t="s">
        <v>281</v>
      </c>
      <c r="D268" s="22" t="s">
        <v>285</v>
      </c>
      <c r="E268" s="22"/>
      <c r="F268" s="20">
        <f t="shared" si="37"/>
        <v>16000000</v>
      </c>
      <c r="G268" s="20">
        <f t="shared" si="37"/>
        <v>6000000</v>
      </c>
      <c r="H268" s="20">
        <f t="shared" si="37"/>
        <v>0</v>
      </c>
    </row>
    <row r="269" spans="1:8" ht="12.75">
      <c r="A269" s="23" t="s">
        <v>286</v>
      </c>
      <c r="B269" s="22" t="s">
        <v>205</v>
      </c>
      <c r="C269" s="19" t="s">
        <v>281</v>
      </c>
      <c r="D269" s="19" t="s">
        <v>285</v>
      </c>
      <c r="E269" s="19" t="s">
        <v>287</v>
      </c>
      <c r="F269" s="20">
        <f>'[1]Бюджет'!I75</f>
        <v>16000000</v>
      </c>
      <c r="G269" s="20">
        <f>'[1]Бюджет'!K75</f>
        <v>6000000</v>
      </c>
      <c r="H269" s="20">
        <v>0</v>
      </c>
    </row>
    <row r="270" spans="1:8" ht="17.25" customHeight="1">
      <c r="A270" s="23" t="s">
        <v>288</v>
      </c>
      <c r="B270" s="22" t="s">
        <v>205</v>
      </c>
      <c r="C270" s="22" t="s">
        <v>289</v>
      </c>
      <c r="D270" s="22"/>
      <c r="E270" s="22"/>
      <c r="F270" s="20">
        <f>F271+F274</f>
        <v>2122100</v>
      </c>
      <c r="G270" s="20">
        <f>G273</f>
        <v>0</v>
      </c>
      <c r="H270" s="20">
        <f>H273</f>
        <v>0</v>
      </c>
    </row>
    <row r="271" spans="1:8" ht="25.5">
      <c r="A271" s="23" t="s">
        <v>290</v>
      </c>
      <c r="B271" s="22" t="s">
        <v>205</v>
      </c>
      <c r="C271" s="22" t="s">
        <v>289</v>
      </c>
      <c r="D271" s="22" t="s">
        <v>291</v>
      </c>
      <c r="E271" s="22"/>
      <c r="F271" s="20">
        <f>F272</f>
        <v>1922100</v>
      </c>
      <c r="G271" s="20">
        <f>G272</f>
        <v>0</v>
      </c>
      <c r="H271" s="20">
        <f>H272</f>
        <v>0</v>
      </c>
    </row>
    <row r="272" spans="1:8" ht="25.5">
      <c r="A272" s="23" t="s">
        <v>81</v>
      </c>
      <c r="B272" s="22" t="s">
        <v>205</v>
      </c>
      <c r="C272" s="22" t="s">
        <v>289</v>
      </c>
      <c r="D272" s="22" t="s">
        <v>291</v>
      </c>
      <c r="E272" s="22" t="s">
        <v>82</v>
      </c>
      <c r="F272" s="20">
        <f>'[1]Бюджет'!I79</f>
        <v>1922100</v>
      </c>
      <c r="G272" s="20">
        <v>0</v>
      </c>
      <c r="H272" s="20">
        <v>0</v>
      </c>
    </row>
    <row r="273" spans="1:8" ht="12.75">
      <c r="A273" s="23" t="s">
        <v>90</v>
      </c>
      <c r="B273" s="22" t="s">
        <v>205</v>
      </c>
      <c r="C273" s="22" t="s">
        <v>289</v>
      </c>
      <c r="D273" s="22" t="s">
        <v>91</v>
      </c>
      <c r="E273" s="22"/>
      <c r="F273" s="20">
        <f aca="true" t="shared" si="38" ref="F273:H274">F274</f>
        <v>200000</v>
      </c>
      <c r="G273" s="20">
        <f t="shared" si="38"/>
        <v>0</v>
      </c>
      <c r="H273" s="20">
        <f t="shared" si="38"/>
        <v>0</v>
      </c>
    </row>
    <row r="274" spans="1:8" ht="38.25">
      <c r="A274" s="23" t="s">
        <v>292</v>
      </c>
      <c r="B274" s="22" t="s">
        <v>205</v>
      </c>
      <c r="C274" s="22" t="s">
        <v>289</v>
      </c>
      <c r="D274" s="22" t="s">
        <v>293</v>
      </c>
      <c r="E274" s="22"/>
      <c r="F274" s="20">
        <f t="shared" si="38"/>
        <v>200000</v>
      </c>
      <c r="G274" s="20">
        <f t="shared" si="38"/>
        <v>0</v>
      </c>
      <c r="H274" s="20">
        <f t="shared" si="38"/>
        <v>0</v>
      </c>
    </row>
    <row r="275" spans="1:8" ht="25.5">
      <c r="A275" s="23" t="s">
        <v>81</v>
      </c>
      <c r="B275" s="22" t="s">
        <v>205</v>
      </c>
      <c r="C275" s="22" t="s">
        <v>289</v>
      </c>
      <c r="D275" s="22" t="s">
        <v>293</v>
      </c>
      <c r="E275" s="22" t="s">
        <v>82</v>
      </c>
      <c r="F275" s="20">
        <v>200000</v>
      </c>
      <c r="G275" s="20">
        <v>0</v>
      </c>
      <c r="H275" s="20">
        <v>0</v>
      </c>
    </row>
    <row r="276" spans="1:8" ht="12.75">
      <c r="A276" s="29" t="s">
        <v>294</v>
      </c>
      <c r="B276" s="14" t="s">
        <v>205</v>
      </c>
      <c r="C276" s="14" t="s">
        <v>295</v>
      </c>
      <c r="D276" s="14"/>
      <c r="E276" s="14"/>
      <c r="F276" s="15">
        <f>F277+F289+F281</f>
        <v>12880100</v>
      </c>
      <c r="G276" s="15">
        <f>G277+G289+G281</f>
        <v>7100000</v>
      </c>
      <c r="H276" s="15">
        <f>H277+H289+H281</f>
        <v>7100000</v>
      </c>
    </row>
    <row r="277" spans="1:8" ht="12.75">
      <c r="A277" s="29" t="s">
        <v>296</v>
      </c>
      <c r="B277" s="14" t="s">
        <v>205</v>
      </c>
      <c r="C277" s="14" t="s">
        <v>297</v>
      </c>
      <c r="D277" s="14"/>
      <c r="E277" s="14"/>
      <c r="F277" s="15">
        <f>F278</f>
        <v>3557200</v>
      </c>
      <c r="G277" s="15">
        <f aca="true" t="shared" si="39" ref="G277:H279">G278</f>
        <v>0</v>
      </c>
      <c r="H277" s="15">
        <f t="shared" si="39"/>
        <v>0</v>
      </c>
    </row>
    <row r="278" spans="1:8" ht="12.75">
      <c r="A278" s="23" t="s">
        <v>121</v>
      </c>
      <c r="B278" s="22" t="s">
        <v>205</v>
      </c>
      <c r="C278" s="22" t="s">
        <v>297</v>
      </c>
      <c r="D278" s="22" t="s">
        <v>122</v>
      </c>
      <c r="E278" s="22"/>
      <c r="F278" s="20">
        <f>F279</f>
        <v>3557200</v>
      </c>
      <c r="G278" s="20">
        <f t="shared" si="39"/>
        <v>0</v>
      </c>
      <c r="H278" s="20">
        <f t="shared" si="39"/>
        <v>0</v>
      </c>
    </row>
    <row r="279" spans="1:8" ht="51">
      <c r="A279" s="23" t="s">
        <v>298</v>
      </c>
      <c r="B279" s="22" t="s">
        <v>205</v>
      </c>
      <c r="C279" s="22" t="s">
        <v>297</v>
      </c>
      <c r="D279" s="22" t="s">
        <v>299</v>
      </c>
      <c r="E279" s="22"/>
      <c r="F279" s="20">
        <f>F280</f>
        <v>3557200</v>
      </c>
      <c r="G279" s="20">
        <f t="shared" si="39"/>
        <v>0</v>
      </c>
      <c r="H279" s="20">
        <f t="shared" si="39"/>
        <v>0</v>
      </c>
    </row>
    <row r="280" spans="1:8" ht="25.5">
      <c r="A280" s="23" t="s">
        <v>81</v>
      </c>
      <c r="B280" s="22" t="s">
        <v>205</v>
      </c>
      <c r="C280" s="22" t="s">
        <v>297</v>
      </c>
      <c r="D280" s="22" t="s">
        <v>299</v>
      </c>
      <c r="E280" s="22" t="s">
        <v>82</v>
      </c>
      <c r="F280" s="20">
        <f>'[1]Бюджет'!I77+'[1]Бюджет'!I78</f>
        <v>3557200</v>
      </c>
      <c r="G280" s="20">
        <v>0</v>
      </c>
      <c r="H280" s="20">
        <v>0</v>
      </c>
    </row>
    <row r="281" spans="1:8" ht="12.75">
      <c r="A281" s="24" t="s">
        <v>300</v>
      </c>
      <c r="B281" s="14" t="s">
        <v>205</v>
      </c>
      <c r="C281" s="14" t="s">
        <v>301</v>
      </c>
      <c r="D281" s="14" t="s">
        <v>20</v>
      </c>
      <c r="E281" s="14" t="s">
        <v>20</v>
      </c>
      <c r="F281" s="20">
        <f>F282+F287</f>
        <v>3152900</v>
      </c>
      <c r="G281" s="20">
        <f>G282+G287</f>
        <v>1700000</v>
      </c>
      <c r="H281" s="20">
        <f>H282+H287</f>
        <v>1700000</v>
      </c>
    </row>
    <row r="282" spans="1:8" ht="12.75">
      <c r="A282" s="25" t="s">
        <v>302</v>
      </c>
      <c r="B282" s="22" t="s">
        <v>205</v>
      </c>
      <c r="C282" s="22" t="s">
        <v>301</v>
      </c>
      <c r="D282" s="22" t="s">
        <v>303</v>
      </c>
      <c r="E282" s="22" t="s">
        <v>20</v>
      </c>
      <c r="F282" s="20">
        <f>F283+F285</f>
        <v>1719500</v>
      </c>
      <c r="G282" s="20">
        <f>G283+G285</f>
        <v>1700000</v>
      </c>
      <c r="H282" s="20">
        <f>H283+H285</f>
        <v>1700000</v>
      </c>
    </row>
    <row r="283" spans="1:8" ht="63.75">
      <c r="A283" s="23" t="s">
        <v>304</v>
      </c>
      <c r="B283" s="22" t="s">
        <v>205</v>
      </c>
      <c r="C283" s="22" t="s">
        <v>301</v>
      </c>
      <c r="D283" s="22" t="s">
        <v>305</v>
      </c>
      <c r="E283" s="22"/>
      <c r="F283" s="20">
        <f>F284</f>
        <v>14500</v>
      </c>
      <c r="G283" s="20">
        <f>G284</f>
        <v>0</v>
      </c>
      <c r="H283" s="20">
        <f>H284</f>
        <v>0</v>
      </c>
    </row>
    <row r="284" spans="1:8" ht="12.75">
      <c r="A284" s="25" t="s">
        <v>286</v>
      </c>
      <c r="B284" s="22" t="s">
        <v>205</v>
      </c>
      <c r="C284" s="22" t="s">
        <v>301</v>
      </c>
      <c r="D284" s="22" t="s">
        <v>305</v>
      </c>
      <c r="E284" s="22" t="s">
        <v>287</v>
      </c>
      <c r="F284" s="20">
        <v>14500</v>
      </c>
      <c r="G284" s="20">
        <v>0</v>
      </c>
      <c r="H284" s="20">
        <v>0</v>
      </c>
    </row>
    <row r="285" spans="1:8" ht="12.75">
      <c r="A285" s="25" t="s">
        <v>306</v>
      </c>
      <c r="B285" s="22" t="s">
        <v>205</v>
      </c>
      <c r="C285" s="22" t="s">
        <v>301</v>
      </c>
      <c r="D285" s="22" t="s">
        <v>307</v>
      </c>
      <c r="E285" s="22"/>
      <c r="F285" s="20">
        <f>F286</f>
        <v>1705000</v>
      </c>
      <c r="G285" s="20">
        <f>G286</f>
        <v>1700000</v>
      </c>
      <c r="H285" s="20">
        <f>H286</f>
        <v>1700000</v>
      </c>
    </row>
    <row r="286" spans="1:8" ht="12.75">
      <c r="A286" s="25" t="s">
        <v>286</v>
      </c>
      <c r="B286" s="22" t="s">
        <v>205</v>
      </c>
      <c r="C286" s="22" t="s">
        <v>301</v>
      </c>
      <c r="D286" s="22" t="s">
        <v>307</v>
      </c>
      <c r="E286" s="22" t="s">
        <v>287</v>
      </c>
      <c r="F286" s="20">
        <v>1705000</v>
      </c>
      <c r="G286" s="20">
        <v>1700000</v>
      </c>
      <c r="H286" s="20">
        <v>1700000</v>
      </c>
    </row>
    <row r="287" spans="1:8" ht="41.25" customHeight="1">
      <c r="A287" s="25" t="s">
        <v>308</v>
      </c>
      <c r="B287" s="22" t="s">
        <v>205</v>
      </c>
      <c r="C287" s="22" t="s">
        <v>301</v>
      </c>
      <c r="D287" s="22" t="s">
        <v>309</v>
      </c>
      <c r="E287" s="22"/>
      <c r="F287" s="20">
        <f>F288</f>
        <v>1433400</v>
      </c>
      <c r="G287" s="20">
        <f>G288</f>
        <v>0</v>
      </c>
      <c r="H287" s="20">
        <f>H288</f>
        <v>0</v>
      </c>
    </row>
    <row r="288" spans="1:8" ht="12.75">
      <c r="A288" s="25" t="s">
        <v>286</v>
      </c>
      <c r="B288" s="22" t="s">
        <v>205</v>
      </c>
      <c r="C288" s="22" t="s">
        <v>301</v>
      </c>
      <c r="D288" s="22" t="s">
        <v>309</v>
      </c>
      <c r="E288" s="22" t="s">
        <v>287</v>
      </c>
      <c r="F288" s="20">
        <v>1433400</v>
      </c>
      <c r="G288" s="20">
        <v>0</v>
      </c>
      <c r="H288" s="20">
        <v>0</v>
      </c>
    </row>
    <row r="289" spans="1:8" ht="12.75">
      <c r="A289" s="24" t="s">
        <v>310</v>
      </c>
      <c r="B289" s="16" t="s">
        <v>205</v>
      </c>
      <c r="C289" s="14" t="s">
        <v>311</v>
      </c>
      <c r="D289" s="14"/>
      <c r="E289" s="14" t="s">
        <v>20</v>
      </c>
      <c r="F289" s="15">
        <f>F290</f>
        <v>6170000</v>
      </c>
      <c r="G289" s="15">
        <f>G290</f>
        <v>5400000</v>
      </c>
      <c r="H289" s="15">
        <f>H290</f>
        <v>5400000</v>
      </c>
    </row>
    <row r="290" spans="1:8" ht="12.75">
      <c r="A290" s="25" t="s">
        <v>310</v>
      </c>
      <c r="B290" s="22" t="s">
        <v>205</v>
      </c>
      <c r="C290" s="22" t="s">
        <v>311</v>
      </c>
      <c r="D290" s="22" t="s">
        <v>312</v>
      </c>
      <c r="E290" s="22"/>
      <c r="F290" s="20">
        <f>F291+F293+F295+F297</f>
        <v>6170000</v>
      </c>
      <c r="G290" s="20">
        <f>G291+G293+G295+G297</f>
        <v>5400000</v>
      </c>
      <c r="H290" s="20">
        <f>H291+H293+H295+H297</f>
        <v>5400000</v>
      </c>
    </row>
    <row r="291" spans="1:8" ht="12.75">
      <c r="A291" s="25" t="s">
        <v>313</v>
      </c>
      <c r="B291" s="22" t="s">
        <v>205</v>
      </c>
      <c r="C291" s="22" t="s">
        <v>311</v>
      </c>
      <c r="D291" s="22" t="s">
        <v>314</v>
      </c>
      <c r="E291" s="22"/>
      <c r="F291" s="20">
        <f>F292</f>
        <v>4320000</v>
      </c>
      <c r="G291" s="20">
        <f>G292</f>
        <v>4300000</v>
      </c>
      <c r="H291" s="20">
        <f>H292</f>
        <v>4300000</v>
      </c>
    </row>
    <row r="292" spans="1:8" ht="25.5">
      <c r="A292" s="23" t="s">
        <v>81</v>
      </c>
      <c r="B292" s="22" t="s">
        <v>205</v>
      </c>
      <c r="C292" s="22" t="s">
        <v>311</v>
      </c>
      <c r="D292" s="22" t="s">
        <v>314</v>
      </c>
      <c r="E292" s="22" t="s">
        <v>82</v>
      </c>
      <c r="F292" s="20">
        <v>4320000</v>
      </c>
      <c r="G292" s="20">
        <v>4300000</v>
      </c>
      <c r="H292" s="20">
        <v>4300000</v>
      </c>
    </row>
    <row r="293" spans="1:8" ht="38.25">
      <c r="A293" s="25" t="s">
        <v>315</v>
      </c>
      <c r="B293" s="22" t="s">
        <v>205</v>
      </c>
      <c r="C293" s="22" t="s">
        <v>311</v>
      </c>
      <c r="D293" s="22" t="s">
        <v>316</v>
      </c>
      <c r="E293" s="22"/>
      <c r="F293" s="20">
        <f>F294</f>
        <v>1030000</v>
      </c>
      <c r="G293" s="20">
        <f>G294</f>
        <v>1060000</v>
      </c>
      <c r="H293" s="20">
        <f>H294</f>
        <v>1100000</v>
      </c>
    </row>
    <row r="294" spans="1:8" ht="25.5">
      <c r="A294" s="23" t="s">
        <v>81</v>
      </c>
      <c r="B294" s="22" t="s">
        <v>205</v>
      </c>
      <c r="C294" s="22" t="s">
        <v>311</v>
      </c>
      <c r="D294" s="22" t="s">
        <v>316</v>
      </c>
      <c r="E294" s="22" t="s">
        <v>82</v>
      </c>
      <c r="F294" s="20">
        <v>1030000</v>
      </c>
      <c r="G294" s="20">
        <v>1060000</v>
      </c>
      <c r="H294" s="20">
        <v>1100000</v>
      </c>
    </row>
    <row r="295" spans="1:8" ht="12.75">
      <c r="A295" s="25" t="s">
        <v>317</v>
      </c>
      <c r="B295" s="22" t="s">
        <v>205</v>
      </c>
      <c r="C295" s="22" t="s">
        <v>311</v>
      </c>
      <c r="D295" s="22" t="s">
        <v>318</v>
      </c>
      <c r="E295" s="22"/>
      <c r="F295" s="20">
        <f>F296</f>
        <v>810000</v>
      </c>
      <c r="G295" s="20">
        <f>G296</f>
        <v>0</v>
      </c>
      <c r="H295" s="20">
        <f>H296</f>
        <v>0</v>
      </c>
    </row>
    <row r="296" spans="1:8" ht="25.5">
      <c r="A296" s="23" t="s">
        <v>81</v>
      </c>
      <c r="B296" s="22" t="s">
        <v>205</v>
      </c>
      <c r="C296" s="22" t="s">
        <v>311</v>
      </c>
      <c r="D296" s="22" t="s">
        <v>318</v>
      </c>
      <c r="E296" s="22" t="s">
        <v>82</v>
      </c>
      <c r="F296" s="20">
        <v>810000</v>
      </c>
      <c r="G296" s="20">
        <v>0</v>
      </c>
      <c r="H296" s="20">
        <v>0</v>
      </c>
    </row>
    <row r="297" spans="1:8" ht="25.5">
      <c r="A297" s="25" t="s">
        <v>319</v>
      </c>
      <c r="B297" s="22" t="s">
        <v>205</v>
      </c>
      <c r="C297" s="22" t="s">
        <v>311</v>
      </c>
      <c r="D297" s="22" t="s">
        <v>320</v>
      </c>
      <c r="E297" s="22"/>
      <c r="F297" s="20">
        <f>F298</f>
        <v>10000</v>
      </c>
      <c r="G297" s="20">
        <f>G298</f>
        <v>40000</v>
      </c>
      <c r="H297" s="20">
        <f>H298</f>
        <v>0</v>
      </c>
    </row>
    <row r="298" spans="1:8" ht="25.5">
      <c r="A298" s="23" t="s">
        <v>81</v>
      </c>
      <c r="B298" s="22" t="s">
        <v>205</v>
      </c>
      <c r="C298" s="22" t="s">
        <v>311</v>
      </c>
      <c r="D298" s="22" t="s">
        <v>320</v>
      </c>
      <c r="E298" s="22" t="s">
        <v>82</v>
      </c>
      <c r="F298" s="20">
        <v>10000</v>
      </c>
      <c r="G298" s="20">
        <v>40000</v>
      </c>
      <c r="H298" s="20">
        <v>0</v>
      </c>
    </row>
    <row r="299" spans="1:8" ht="12.75">
      <c r="A299" s="13" t="s">
        <v>21</v>
      </c>
      <c r="B299" s="16" t="s">
        <v>205</v>
      </c>
      <c r="C299" s="16" t="s">
        <v>22</v>
      </c>
      <c r="D299" s="16" t="s">
        <v>20</v>
      </c>
      <c r="E299" s="16" t="s">
        <v>20</v>
      </c>
      <c r="F299" s="17">
        <f>F300</f>
        <v>1357441</v>
      </c>
      <c r="G299" s="17">
        <f>G300</f>
        <v>1403141</v>
      </c>
      <c r="H299" s="17">
        <f>H300</f>
        <v>1412341</v>
      </c>
    </row>
    <row r="300" spans="1:8" ht="12.75">
      <c r="A300" s="26" t="s">
        <v>73</v>
      </c>
      <c r="B300" s="14" t="s">
        <v>205</v>
      </c>
      <c r="C300" s="14" t="s">
        <v>74</v>
      </c>
      <c r="D300" s="22"/>
      <c r="E300" s="22"/>
      <c r="F300" s="20">
        <f>F310+F301</f>
        <v>1357441</v>
      </c>
      <c r="G300" s="20">
        <f>G310+G301</f>
        <v>1403141</v>
      </c>
      <c r="H300" s="20">
        <f>H310+H301</f>
        <v>1412341</v>
      </c>
    </row>
    <row r="301" spans="1:8" ht="12.75">
      <c r="A301" s="18" t="s">
        <v>321</v>
      </c>
      <c r="B301" s="19" t="s">
        <v>205</v>
      </c>
      <c r="C301" s="19" t="s">
        <v>74</v>
      </c>
      <c r="D301" s="22" t="s">
        <v>322</v>
      </c>
      <c r="E301" s="22"/>
      <c r="F301" s="20">
        <f>F302+F304+F306+F308</f>
        <v>188541</v>
      </c>
      <c r="G301" s="20">
        <f>G302+G304+G306+G308</f>
        <v>188541</v>
      </c>
      <c r="H301" s="20">
        <f>H302+H304+H306+H308</f>
        <v>188541</v>
      </c>
    </row>
    <row r="302" spans="1:8" ht="27.75" customHeight="1">
      <c r="A302" s="23" t="s">
        <v>323</v>
      </c>
      <c r="B302" s="22" t="s">
        <v>205</v>
      </c>
      <c r="C302" s="22" t="s">
        <v>74</v>
      </c>
      <c r="D302" s="22" t="s">
        <v>324</v>
      </c>
      <c r="E302" s="22"/>
      <c r="F302" s="20">
        <f>F303</f>
        <v>5747</v>
      </c>
      <c r="G302" s="20">
        <f>G303</f>
        <v>5747</v>
      </c>
      <c r="H302" s="20">
        <f>H303</f>
        <v>5747</v>
      </c>
    </row>
    <row r="303" spans="1:8" ht="25.5">
      <c r="A303" s="23" t="s">
        <v>81</v>
      </c>
      <c r="B303" s="22" t="s">
        <v>205</v>
      </c>
      <c r="C303" s="22" t="s">
        <v>74</v>
      </c>
      <c r="D303" s="22" t="s">
        <v>324</v>
      </c>
      <c r="E303" s="22" t="s">
        <v>82</v>
      </c>
      <c r="F303" s="20">
        <v>5747</v>
      </c>
      <c r="G303" s="20">
        <v>5747</v>
      </c>
      <c r="H303" s="20">
        <v>5747</v>
      </c>
    </row>
    <row r="304" spans="1:8" ht="38.25">
      <c r="A304" s="23" t="s">
        <v>325</v>
      </c>
      <c r="B304" s="22" t="s">
        <v>205</v>
      </c>
      <c r="C304" s="22" t="s">
        <v>74</v>
      </c>
      <c r="D304" s="22" t="s">
        <v>326</v>
      </c>
      <c r="E304" s="22"/>
      <c r="F304" s="20">
        <f>F305</f>
        <v>13794</v>
      </c>
      <c r="G304" s="20">
        <f>G305</f>
        <v>13794</v>
      </c>
      <c r="H304" s="20">
        <f>H305</f>
        <v>13794</v>
      </c>
    </row>
    <row r="305" spans="1:8" ht="25.5">
      <c r="A305" s="23" t="s">
        <v>81</v>
      </c>
      <c r="B305" s="22" t="s">
        <v>205</v>
      </c>
      <c r="C305" s="22" t="s">
        <v>74</v>
      </c>
      <c r="D305" s="22" t="s">
        <v>326</v>
      </c>
      <c r="E305" s="22" t="s">
        <v>82</v>
      </c>
      <c r="F305" s="20">
        <v>13794</v>
      </c>
      <c r="G305" s="20">
        <v>13794</v>
      </c>
      <c r="H305" s="20">
        <v>13794</v>
      </c>
    </row>
    <row r="306" spans="1:8" ht="25.5">
      <c r="A306" s="23" t="s">
        <v>327</v>
      </c>
      <c r="B306" s="22" t="s">
        <v>205</v>
      </c>
      <c r="C306" s="22" t="s">
        <v>74</v>
      </c>
      <c r="D306" s="22" t="s">
        <v>328</v>
      </c>
      <c r="E306" s="22"/>
      <c r="F306" s="20">
        <f>F307</f>
        <v>144000</v>
      </c>
      <c r="G306" s="20">
        <f>G307</f>
        <v>144000</v>
      </c>
      <c r="H306" s="20">
        <f>H307</f>
        <v>144000</v>
      </c>
    </row>
    <row r="307" spans="1:8" ht="25.5">
      <c r="A307" s="23" t="s">
        <v>81</v>
      </c>
      <c r="B307" s="22" t="s">
        <v>205</v>
      </c>
      <c r="C307" s="22" t="s">
        <v>74</v>
      </c>
      <c r="D307" s="22" t="s">
        <v>328</v>
      </c>
      <c r="E307" s="22" t="s">
        <v>82</v>
      </c>
      <c r="F307" s="20">
        <v>144000</v>
      </c>
      <c r="G307" s="20">
        <v>144000</v>
      </c>
      <c r="H307" s="20">
        <v>144000</v>
      </c>
    </row>
    <row r="308" spans="1:8" ht="25.5">
      <c r="A308" s="23" t="s">
        <v>329</v>
      </c>
      <c r="B308" s="22" t="s">
        <v>205</v>
      </c>
      <c r="C308" s="22" t="s">
        <v>74</v>
      </c>
      <c r="D308" s="22" t="s">
        <v>330</v>
      </c>
      <c r="E308" s="22"/>
      <c r="F308" s="20">
        <f>F309</f>
        <v>25000</v>
      </c>
      <c r="G308" s="20">
        <f>G309</f>
        <v>25000</v>
      </c>
      <c r="H308" s="20">
        <f>H309</f>
        <v>25000</v>
      </c>
    </row>
    <row r="309" spans="1:8" ht="25.5">
      <c r="A309" s="23" t="s">
        <v>81</v>
      </c>
      <c r="B309" s="22" t="s">
        <v>205</v>
      </c>
      <c r="C309" s="22" t="s">
        <v>74</v>
      </c>
      <c r="D309" s="22" t="s">
        <v>330</v>
      </c>
      <c r="E309" s="22" t="s">
        <v>82</v>
      </c>
      <c r="F309" s="20">
        <v>25000</v>
      </c>
      <c r="G309" s="20">
        <v>25000</v>
      </c>
      <c r="H309" s="20">
        <v>25000</v>
      </c>
    </row>
    <row r="310" spans="1:8" ht="12.75">
      <c r="A310" s="18" t="s">
        <v>73</v>
      </c>
      <c r="B310" s="19" t="s">
        <v>205</v>
      </c>
      <c r="C310" s="19" t="s">
        <v>74</v>
      </c>
      <c r="D310" s="22" t="s">
        <v>54</v>
      </c>
      <c r="E310" s="22"/>
      <c r="F310" s="20">
        <f aca="true" t="shared" si="40" ref="F310:H311">F311</f>
        <v>1168900</v>
      </c>
      <c r="G310" s="20">
        <f t="shared" si="40"/>
        <v>1214600</v>
      </c>
      <c r="H310" s="20">
        <f t="shared" si="40"/>
        <v>1223800</v>
      </c>
    </row>
    <row r="311" spans="1:8" ht="38.25">
      <c r="A311" s="23" t="s">
        <v>331</v>
      </c>
      <c r="B311" s="22" t="s">
        <v>205</v>
      </c>
      <c r="C311" s="22" t="s">
        <v>74</v>
      </c>
      <c r="D311" s="22" t="s">
        <v>332</v>
      </c>
      <c r="E311" s="22"/>
      <c r="F311" s="20">
        <f t="shared" si="40"/>
        <v>1168900</v>
      </c>
      <c r="G311" s="20">
        <f t="shared" si="40"/>
        <v>1214600</v>
      </c>
      <c r="H311" s="20">
        <f t="shared" si="40"/>
        <v>1223800</v>
      </c>
    </row>
    <row r="312" spans="1:8" ht="25.5">
      <c r="A312" s="23" t="s">
        <v>81</v>
      </c>
      <c r="B312" s="22" t="s">
        <v>205</v>
      </c>
      <c r="C312" s="22" t="s">
        <v>74</v>
      </c>
      <c r="D312" s="22" t="s">
        <v>332</v>
      </c>
      <c r="E312" s="22" t="s">
        <v>82</v>
      </c>
      <c r="F312" s="20">
        <v>1168900</v>
      </c>
      <c r="G312" s="20">
        <v>1214600</v>
      </c>
      <c r="H312" s="20">
        <v>1223800</v>
      </c>
    </row>
    <row r="313" spans="1:8" ht="12.75">
      <c r="A313" s="29" t="s">
        <v>333</v>
      </c>
      <c r="B313" s="14" t="s">
        <v>205</v>
      </c>
      <c r="C313" s="14" t="s">
        <v>334</v>
      </c>
      <c r="D313" s="14"/>
      <c r="E313" s="14"/>
      <c r="F313" s="15">
        <f aca="true" t="shared" si="41" ref="F313:H315">F314</f>
        <v>450000</v>
      </c>
      <c r="G313" s="15">
        <f t="shared" si="41"/>
        <v>0</v>
      </c>
      <c r="H313" s="15">
        <f t="shared" si="41"/>
        <v>0</v>
      </c>
    </row>
    <row r="314" spans="1:8" ht="12.75">
      <c r="A314" s="23" t="s">
        <v>335</v>
      </c>
      <c r="B314" s="22" t="s">
        <v>205</v>
      </c>
      <c r="C314" s="22" t="s">
        <v>336</v>
      </c>
      <c r="D314" s="22"/>
      <c r="E314" s="22"/>
      <c r="F314" s="20">
        <f t="shared" si="41"/>
        <v>450000</v>
      </c>
      <c r="G314" s="20">
        <f t="shared" si="41"/>
        <v>0</v>
      </c>
      <c r="H314" s="20">
        <f t="shared" si="41"/>
        <v>0</v>
      </c>
    </row>
    <row r="315" spans="1:8" ht="12.75">
      <c r="A315" s="23" t="s">
        <v>90</v>
      </c>
      <c r="B315" s="22" t="s">
        <v>205</v>
      </c>
      <c r="C315" s="22" t="s">
        <v>336</v>
      </c>
      <c r="D315" s="22" t="s">
        <v>91</v>
      </c>
      <c r="E315" s="22"/>
      <c r="F315" s="20">
        <f>F316</f>
        <v>450000</v>
      </c>
      <c r="G315" s="20">
        <f t="shared" si="41"/>
        <v>0</v>
      </c>
      <c r="H315" s="20">
        <f t="shared" si="41"/>
        <v>0</v>
      </c>
    </row>
    <row r="316" spans="1:8" ht="39.75" customHeight="1">
      <c r="A316" s="23" t="s">
        <v>337</v>
      </c>
      <c r="B316" s="22" t="s">
        <v>205</v>
      </c>
      <c r="C316" s="22" t="s">
        <v>336</v>
      </c>
      <c r="D316" s="22" t="s">
        <v>338</v>
      </c>
      <c r="E316" s="22"/>
      <c r="F316" s="20">
        <f>F317</f>
        <v>450000</v>
      </c>
      <c r="G316" s="20">
        <f>G317</f>
        <v>0</v>
      </c>
      <c r="H316" s="20">
        <f>H317</f>
        <v>0</v>
      </c>
    </row>
    <row r="317" spans="1:8" ht="25.5">
      <c r="A317" s="23" t="s">
        <v>81</v>
      </c>
      <c r="B317" s="22" t="s">
        <v>205</v>
      </c>
      <c r="C317" s="22" t="s">
        <v>336</v>
      </c>
      <c r="D317" s="22" t="s">
        <v>338</v>
      </c>
      <c r="E317" s="22" t="s">
        <v>82</v>
      </c>
      <c r="F317" s="20">
        <f>'[1]Бюджет'!I207</f>
        <v>450000</v>
      </c>
      <c r="G317" s="20">
        <v>0</v>
      </c>
      <c r="H317" s="20">
        <v>0</v>
      </c>
    </row>
    <row r="318" spans="1:8" ht="12.75">
      <c r="A318" s="29" t="s">
        <v>100</v>
      </c>
      <c r="B318" s="14" t="s">
        <v>205</v>
      </c>
      <c r="C318" s="14" t="s">
        <v>101</v>
      </c>
      <c r="D318" s="14"/>
      <c r="E318" s="14"/>
      <c r="F318" s="15">
        <f>F319+F334+F340</f>
        <v>2730596</v>
      </c>
      <c r="G318" s="15">
        <f>G319+G334</f>
        <v>1420096</v>
      </c>
      <c r="H318" s="15">
        <f>H319+H334</f>
        <v>1461896</v>
      </c>
    </row>
    <row r="319" spans="1:8" ht="12.75">
      <c r="A319" s="29" t="s">
        <v>102</v>
      </c>
      <c r="B319" s="14" t="s">
        <v>205</v>
      </c>
      <c r="C319" s="14" t="s">
        <v>103</v>
      </c>
      <c r="D319" s="14" t="s">
        <v>20</v>
      </c>
      <c r="E319" s="14"/>
      <c r="F319" s="15">
        <f>F326+F329+F320</f>
        <v>1582896</v>
      </c>
      <c r="G319" s="15">
        <f>G326+G329+G320</f>
        <v>399596</v>
      </c>
      <c r="H319" s="15">
        <f>H326+H329+H320</f>
        <v>415896</v>
      </c>
    </row>
    <row r="320" spans="1:8" ht="12.75">
      <c r="A320" s="23" t="s">
        <v>339</v>
      </c>
      <c r="B320" s="22" t="s">
        <v>205</v>
      </c>
      <c r="C320" s="22" t="s">
        <v>103</v>
      </c>
      <c r="D320" s="22" t="s">
        <v>340</v>
      </c>
      <c r="E320" s="22"/>
      <c r="F320" s="20">
        <f>F321</f>
        <v>73796</v>
      </c>
      <c r="G320" s="20">
        <f>G321</f>
        <v>73796</v>
      </c>
      <c r="H320" s="20">
        <f>H321</f>
        <v>73796</v>
      </c>
    </row>
    <row r="321" spans="1:8" ht="12.75">
      <c r="A321" s="23" t="s">
        <v>341</v>
      </c>
      <c r="B321" s="22" t="s">
        <v>205</v>
      </c>
      <c r="C321" s="22" t="s">
        <v>103</v>
      </c>
      <c r="D321" s="22" t="s">
        <v>342</v>
      </c>
      <c r="E321" s="22"/>
      <c r="F321" s="20">
        <f>F322+F324</f>
        <v>73796</v>
      </c>
      <c r="G321" s="20">
        <f>G322+G324</f>
        <v>73796</v>
      </c>
      <c r="H321" s="20">
        <f>H322+H324</f>
        <v>73796</v>
      </c>
    </row>
    <row r="322" spans="1:8" ht="25.5">
      <c r="A322" s="23" t="s">
        <v>343</v>
      </c>
      <c r="B322" s="22" t="s">
        <v>205</v>
      </c>
      <c r="C322" s="22" t="s">
        <v>103</v>
      </c>
      <c r="D322" s="22" t="s">
        <v>344</v>
      </c>
      <c r="E322" s="22"/>
      <c r="F322" s="20">
        <f>F323</f>
        <v>44000</v>
      </c>
      <c r="G322" s="20">
        <f>G323</f>
        <v>44000</v>
      </c>
      <c r="H322" s="20">
        <f>H323</f>
        <v>44000</v>
      </c>
    </row>
    <row r="323" spans="1:8" ht="12.75">
      <c r="A323" s="23" t="s">
        <v>115</v>
      </c>
      <c r="B323" s="22" t="s">
        <v>205</v>
      </c>
      <c r="C323" s="22" t="s">
        <v>103</v>
      </c>
      <c r="D323" s="22" t="s">
        <v>344</v>
      </c>
      <c r="E323" s="22" t="s">
        <v>116</v>
      </c>
      <c r="F323" s="20">
        <v>44000</v>
      </c>
      <c r="G323" s="20">
        <v>44000</v>
      </c>
      <c r="H323" s="20">
        <v>44000</v>
      </c>
    </row>
    <row r="324" spans="1:8" ht="12.75">
      <c r="A324" s="23" t="s">
        <v>345</v>
      </c>
      <c r="B324" s="22" t="s">
        <v>205</v>
      </c>
      <c r="C324" s="22" t="s">
        <v>103</v>
      </c>
      <c r="D324" s="22" t="s">
        <v>346</v>
      </c>
      <c r="E324" s="22"/>
      <c r="F324" s="20">
        <f>F325</f>
        <v>29796</v>
      </c>
      <c r="G324" s="20">
        <f>G325</f>
        <v>29796</v>
      </c>
      <c r="H324" s="20">
        <f>H325</f>
        <v>29796</v>
      </c>
    </row>
    <row r="325" spans="1:8" ht="12.75">
      <c r="A325" s="23" t="s">
        <v>115</v>
      </c>
      <c r="B325" s="22" t="s">
        <v>205</v>
      </c>
      <c r="C325" s="22" t="s">
        <v>103</v>
      </c>
      <c r="D325" s="22" t="s">
        <v>346</v>
      </c>
      <c r="E325" s="22" t="s">
        <v>116</v>
      </c>
      <c r="F325" s="20">
        <v>29796</v>
      </c>
      <c r="G325" s="20">
        <v>29796</v>
      </c>
      <c r="H325" s="20">
        <v>29796</v>
      </c>
    </row>
    <row r="326" spans="1:8" ht="12.75">
      <c r="A326" s="23" t="s">
        <v>90</v>
      </c>
      <c r="B326" s="22" t="s">
        <v>205</v>
      </c>
      <c r="C326" s="22" t="s">
        <v>103</v>
      </c>
      <c r="D326" s="22" t="s">
        <v>91</v>
      </c>
      <c r="E326" s="22"/>
      <c r="F326" s="20">
        <f aca="true" t="shared" si="42" ref="F326:H327">F327</f>
        <v>1200000</v>
      </c>
      <c r="G326" s="20">
        <f t="shared" si="42"/>
        <v>0</v>
      </c>
      <c r="H326" s="20">
        <f t="shared" si="42"/>
        <v>0</v>
      </c>
    </row>
    <row r="327" spans="1:8" ht="25.5">
      <c r="A327" s="23" t="s">
        <v>347</v>
      </c>
      <c r="B327" s="22" t="s">
        <v>205</v>
      </c>
      <c r="C327" s="22" t="s">
        <v>103</v>
      </c>
      <c r="D327" s="22" t="s">
        <v>348</v>
      </c>
      <c r="E327" s="22"/>
      <c r="F327" s="20">
        <f t="shared" si="42"/>
        <v>1200000</v>
      </c>
      <c r="G327" s="20">
        <f t="shared" si="42"/>
        <v>0</v>
      </c>
      <c r="H327" s="20">
        <f t="shared" si="42"/>
        <v>0</v>
      </c>
    </row>
    <row r="328" spans="1:8" ht="25.5">
      <c r="A328" s="23" t="s">
        <v>81</v>
      </c>
      <c r="B328" s="22" t="s">
        <v>205</v>
      </c>
      <c r="C328" s="22" t="s">
        <v>103</v>
      </c>
      <c r="D328" s="22" t="s">
        <v>348</v>
      </c>
      <c r="E328" s="22" t="s">
        <v>82</v>
      </c>
      <c r="F328" s="20">
        <f>'[1]Бюджет'!I211</f>
        <v>1200000</v>
      </c>
      <c r="G328" s="20">
        <v>0</v>
      </c>
      <c r="H328" s="20">
        <v>0</v>
      </c>
    </row>
    <row r="329" spans="1:8" ht="89.25">
      <c r="A329" s="23" t="s">
        <v>254</v>
      </c>
      <c r="B329" s="22" t="s">
        <v>205</v>
      </c>
      <c r="C329" s="22" t="s">
        <v>103</v>
      </c>
      <c r="D329" s="22" t="s">
        <v>255</v>
      </c>
      <c r="E329" s="22"/>
      <c r="F329" s="20">
        <f>F330+F332</f>
        <v>309100</v>
      </c>
      <c r="G329" s="20">
        <f>G330+G332</f>
        <v>325800</v>
      </c>
      <c r="H329" s="20">
        <f>H330+H332</f>
        <v>342100</v>
      </c>
    </row>
    <row r="330" spans="1:8" ht="38.25">
      <c r="A330" s="23" t="s">
        <v>349</v>
      </c>
      <c r="B330" s="22" t="s">
        <v>205</v>
      </c>
      <c r="C330" s="22" t="s">
        <v>103</v>
      </c>
      <c r="D330" s="22" t="s">
        <v>350</v>
      </c>
      <c r="E330" s="22"/>
      <c r="F330" s="20">
        <f>F331</f>
        <v>303700</v>
      </c>
      <c r="G330" s="20">
        <f>G331</f>
        <v>320100</v>
      </c>
      <c r="H330" s="20">
        <f>H331</f>
        <v>336200</v>
      </c>
    </row>
    <row r="331" spans="1:8" ht="12.75">
      <c r="A331" s="23" t="s">
        <v>115</v>
      </c>
      <c r="B331" s="22" t="s">
        <v>205</v>
      </c>
      <c r="C331" s="22" t="s">
        <v>103</v>
      </c>
      <c r="D331" s="22" t="s">
        <v>350</v>
      </c>
      <c r="E331" s="22" t="s">
        <v>116</v>
      </c>
      <c r="F331" s="20">
        <v>303700</v>
      </c>
      <c r="G331" s="20">
        <v>320100</v>
      </c>
      <c r="H331" s="20">
        <v>336200</v>
      </c>
    </row>
    <row r="332" spans="1:8" ht="25.5">
      <c r="A332" s="23" t="s">
        <v>351</v>
      </c>
      <c r="B332" s="22" t="s">
        <v>205</v>
      </c>
      <c r="C332" s="22" t="s">
        <v>103</v>
      </c>
      <c r="D332" s="22" t="s">
        <v>352</v>
      </c>
      <c r="E332" s="22"/>
      <c r="F332" s="20">
        <f>F333</f>
        <v>5400</v>
      </c>
      <c r="G332" s="20">
        <f>G333</f>
        <v>5700</v>
      </c>
      <c r="H332" s="20">
        <f>H333</f>
        <v>5900</v>
      </c>
    </row>
    <row r="333" spans="1:8" ht="12.75">
      <c r="A333" s="23" t="s">
        <v>115</v>
      </c>
      <c r="B333" s="22" t="s">
        <v>205</v>
      </c>
      <c r="C333" s="22" t="s">
        <v>103</v>
      </c>
      <c r="D333" s="22" t="s">
        <v>352</v>
      </c>
      <c r="E333" s="22" t="s">
        <v>116</v>
      </c>
      <c r="F333" s="20">
        <v>5400</v>
      </c>
      <c r="G333" s="20">
        <v>5700</v>
      </c>
      <c r="H333" s="20">
        <v>5900</v>
      </c>
    </row>
    <row r="334" spans="1:8" ht="12.75">
      <c r="A334" s="13" t="s">
        <v>109</v>
      </c>
      <c r="B334" s="14" t="s">
        <v>205</v>
      </c>
      <c r="C334" s="16" t="s">
        <v>110</v>
      </c>
      <c r="D334" s="22"/>
      <c r="E334" s="22"/>
      <c r="F334" s="15">
        <f>F335</f>
        <v>1075700</v>
      </c>
      <c r="G334" s="15">
        <f>G335</f>
        <v>1020500</v>
      </c>
      <c r="H334" s="15">
        <f>H335</f>
        <v>1046000</v>
      </c>
    </row>
    <row r="335" spans="1:8" ht="12.75">
      <c r="A335" s="23" t="s">
        <v>339</v>
      </c>
      <c r="B335" s="22" t="s">
        <v>205</v>
      </c>
      <c r="C335" s="22" t="s">
        <v>110</v>
      </c>
      <c r="D335" s="22" t="s">
        <v>340</v>
      </c>
      <c r="E335" s="14"/>
      <c r="F335" s="20">
        <f>F336+F338</f>
        <v>1075700</v>
      </c>
      <c r="G335" s="20">
        <f>G336+G338</f>
        <v>1020500</v>
      </c>
      <c r="H335" s="20">
        <f>H336+H338</f>
        <v>1046000</v>
      </c>
    </row>
    <row r="336" spans="1:8" ht="76.5">
      <c r="A336" s="23" t="s">
        <v>353</v>
      </c>
      <c r="B336" s="22" t="s">
        <v>205</v>
      </c>
      <c r="C336" s="22" t="s">
        <v>110</v>
      </c>
      <c r="D336" s="22" t="s">
        <v>354</v>
      </c>
      <c r="E336" s="22"/>
      <c r="F336" s="20">
        <f>F337</f>
        <v>993200</v>
      </c>
      <c r="G336" s="20">
        <f>G337</f>
        <v>1020500</v>
      </c>
      <c r="H336" s="20">
        <f>H337</f>
        <v>1046000</v>
      </c>
    </row>
    <row r="337" spans="1:8" ht="12.75">
      <c r="A337" s="23" t="s">
        <v>115</v>
      </c>
      <c r="B337" s="22" t="s">
        <v>205</v>
      </c>
      <c r="C337" s="22" t="s">
        <v>110</v>
      </c>
      <c r="D337" s="22" t="s">
        <v>354</v>
      </c>
      <c r="E337" s="22" t="s">
        <v>116</v>
      </c>
      <c r="F337" s="20">
        <v>993200</v>
      </c>
      <c r="G337" s="20">
        <v>1020500</v>
      </c>
      <c r="H337" s="20">
        <v>1046000</v>
      </c>
    </row>
    <row r="338" spans="1:8" ht="38.25">
      <c r="A338" s="23" t="s">
        <v>355</v>
      </c>
      <c r="B338" s="22" t="s">
        <v>205</v>
      </c>
      <c r="C338" s="22" t="s">
        <v>110</v>
      </c>
      <c r="D338" s="22" t="s">
        <v>356</v>
      </c>
      <c r="E338" s="22"/>
      <c r="F338" s="20">
        <f>F339</f>
        <v>82500</v>
      </c>
      <c r="G338" s="20">
        <f>G339</f>
        <v>0</v>
      </c>
      <c r="H338" s="20">
        <f>H339</f>
        <v>0</v>
      </c>
    </row>
    <row r="339" spans="1:8" ht="12.75">
      <c r="A339" s="23" t="s">
        <v>115</v>
      </c>
      <c r="B339" s="22" t="s">
        <v>205</v>
      </c>
      <c r="C339" s="22" t="s">
        <v>110</v>
      </c>
      <c r="D339" s="22" t="s">
        <v>356</v>
      </c>
      <c r="E339" s="22" t="s">
        <v>116</v>
      </c>
      <c r="F339" s="20">
        <v>82500</v>
      </c>
      <c r="G339" s="20">
        <v>0</v>
      </c>
      <c r="H339" s="20">
        <v>0</v>
      </c>
    </row>
    <row r="340" spans="1:8" ht="38.25">
      <c r="A340" s="29" t="s">
        <v>225</v>
      </c>
      <c r="B340" s="14" t="s">
        <v>205</v>
      </c>
      <c r="C340" s="14" t="s">
        <v>502</v>
      </c>
      <c r="D340" s="22"/>
      <c r="E340" s="22"/>
      <c r="F340" s="15">
        <f>F341</f>
        <v>72000</v>
      </c>
      <c r="G340" s="20"/>
      <c r="H340" s="20"/>
    </row>
    <row r="341" spans="1:8" ht="12.75">
      <c r="A341" s="23" t="s">
        <v>90</v>
      </c>
      <c r="B341" s="22" t="s">
        <v>205</v>
      </c>
      <c r="C341" s="22" t="s">
        <v>502</v>
      </c>
      <c r="D341" s="22" t="s">
        <v>91</v>
      </c>
      <c r="E341" s="22"/>
      <c r="F341" s="20">
        <f aca="true" t="shared" si="43" ref="F341:H342">F342</f>
        <v>72000</v>
      </c>
      <c r="G341" s="20">
        <f t="shared" si="43"/>
        <v>0</v>
      </c>
      <c r="H341" s="20">
        <f t="shared" si="43"/>
        <v>0</v>
      </c>
    </row>
    <row r="342" spans="1:8" ht="25.5">
      <c r="A342" s="23" t="s">
        <v>252</v>
      </c>
      <c r="B342" s="22" t="s">
        <v>205</v>
      </c>
      <c r="C342" s="22" t="s">
        <v>502</v>
      </c>
      <c r="D342" s="22" t="s">
        <v>253</v>
      </c>
      <c r="E342" s="22"/>
      <c r="F342" s="20">
        <f t="shared" si="43"/>
        <v>72000</v>
      </c>
      <c r="G342" s="20">
        <f t="shared" si="43"/>
        <v>0</v>
      </c>
      <c r="H342" s="20">
        <f t="shared" si="43"/>
        <v>0</v>
      </c>
    </row>
    <row r="343" spans="1:8" ht="12.75">
      <c r="A343" s="23" t="s">
        <v>30</v>
      </c>
      <c r="B343" s="22" t="s">
        <v>205</v>
      </c>
      <c r="C343" s="22" t="s">
        <v>502</v>
      </c>
      <c r="D343" s="22" t="s">
        <v>253</v>
      </c>
      <c r="E343" s="22" t="s">
        <v>31</v>
      </c>
      <c r="F343" s="20">
        <v>72000</v>
      </c>
      <c r="G343" s="20">
        <v>0</v>
      </c>
      <c r="H343" s="20">
        <v>0</v>
      </c>
    </row>
    <row r="344" spans="1:8" ht="25.5">
      <c r="A344" s="29" t="s">
        <v>357</v>
      </c>
      <c r="B344" s="14" t="s">
        <v>358</v>
      </c>
      <c r="C344" s="14" t="s">
        <v>20</v>
      </c>
      <c r="D344" s="14" t="s">
        <v>20</v>
      </c>
      <c r="E344" s="14" t="s">
        <v>20</v>
      </c>
      <c r="F344" s="15">
        <f>F345+F350</f>
        <v>160567300</v>
      </c>
      <c r="G344" s="15">
        <f>G345+G350</f>
        <v>160388100</v>
      </c>
      <c r="H344" s="15">
        <f>H345+H350</f>
        <v>176069600</v>
      </c>
    </row>
    <row r="345" spans="1:8" ht="12.75">
      <c r="A345" s="29" t="s">
        <v>333</v>
      </c>
      <c r="B345" s="14" t="s">
        <v>358</v>
      </c>
      <c r="C345" s="14" t="s">
        <v>334</v>
      </c>
      <c r="D345" s="14" t="s">
        <v>20</v>
      </c>
      <c r="E345" s="14" t="s">
        <v>20</v>
      </c>
      <c r="F345" s="15">
        <f>F346</f>
        <v>765600</v>
      </c>
      <c r="G345" s="15">
        <f aca="true" t="shared" si="44" ref="G345:H347">G346</f>
        <v>765600</v>
      </c>
      <c r="H345" s="15">
        <f t="shared" si="44"/>
        <v>765600</v>
      </c>
    </row>
    <row r="346" spans="1:8" ht="12.75">
      <c r="A346" s="23" t="s">
        <v>359</v>
      </c>
      <c r="B346" s="22" t="s">
        <v>358</v>
      </c>
      <c r="C346" s="22" t="s">
        <v>360</v>
      </c>
      <c r="D346" s="22"/>
      <c r="E346" s="22" t="s">
        <v>20</v>
      </c>
      <c r="F346" s="20">
        <f>F347</f>
        <v>765600</v>
      </c>
      <c r="G346" s="20">
        <f t="shared" si="44"/>
        <v>765600</v>
      </c>
      <c r="H346" s="20">
        <f t="shared" si="44"/>
        <v>765600</v>
      </c>
    </row>
    <row r="347" spans="1:8" ht="12.75">
      <c r="A347" s="23" t="s">
        <v>339</v>
      </c>
      <c r="B347" s="22" t="s">
        <v>358</v>
      </c>
      <c r="C347" s="22" t="s">
        <v>360</v>
      </c>
      <c r="D347" s="22" t="s">
        <v>340</v>
      </c>
      <c r="E347" s="22"/>
      <c r="F347" s="20">
        <f>F348</f>
        <v>765600</v>
      </c>
      <c r="G347" s="20">
        <f t="shared" si="44"/>
        <v>765600</v>
      </c>
      <c r="H347" s="20">
        <f t="shared" si="44"/>
        <v>765600</v>
      </c>
    </row>
    <row r="348" spans="1:8" ht="51">
      <c r="A348" s="23" t="s">
        <v>361</v>
      </c>
      <c r="B348" s="22" t="s">
        <v>358</v>
      </c>
      <c r="C348" s="22" t="s">
        <v>360</v>
      </c>
      <c r="D348" s="22" t="s">
        <v>362</v>
      </c>
      <c r="E348" s="22" t="s">
        <v>20</v>
      </c>
      <c r="F348" s="20">
        <f>F349</f>
        <v>765600</v>
      </c>
      <c r="G348" s="20">
        <f>G349</f>
        <v>765600</v>
      </c>
      <c r="H348" s="20">
        <f>H349</f>
        <v>765600</v>
      </c>
    </row>
    <row r="349" spans="1:8" ht="12.75">
      <c r="A349" s="23" t="s">
        <v>88</v>
      </c>
      <c r="B349" s="22" t="s">
        <v>358</v>
      </c>
      <c r="C349" s="22" t="s">
        <v>360</v>
      </c>
      <c r="D349" s="22" t="s">
        <v>363</v>
      </c>
      <c r="E349" s="22" t="s">
        <v>89</v>
      </c>
      <c r="F349" s="20">
        <v>765600</v>
      </c>
      <c r="G349" s="20">
        <v>765600</v>
      </c>
      <c r="H349" s="20">
        <v>765600</v>
      </c>
    </row>
    <row r="350" spans="1:8" ht="12.75">
      <c r="A350" s="29" t="s">
        <v>100</v>
      </c>
      <c r="B350" s="14" t="s">
        <v>358</v>
      </c>
      <c r="C350" s="14" t="s">
        <v>101</v>
      </c>
      <c r="D350" s="14" t="s">
        <v>20</v>
      </c>
      <c r="E350" s="14" t="s">
        <v>20</v>
      </c>
      <c r="F350" s="15">
        <f>F351+F355+F361+F469+F476</f>
        <v>159801700</v>
      </c>
      <c r="G350" s="15">
        <f>G351+G355+G361+G469+G476</f>
        <v>159622500</v>
      </c>
      <c r="H350" s="15">
        <f>H351+H355+H361+H469+H476</f>
        <v>175304000</v>
      </c>
    </row>
    <row r="351" spans="1:8" ht="12.75">
      <c r="A351" s="29" t="s">
        <v>364</v>
      </c>
      <c r="B351" s="14" t="s">
        <v>358</v>
      </c>
      <c r="C351" s="14" t="s">
        <v>365</v>
      </c>
      <c r="D351" s="14"/>
      <c r="E351" s="14" t="s">
        <v>20</v>
      </c>
      <c r="F351" s="33">
        <f>F352</f>
        <v>554600</v>
      </c>
      <c r="G351" s="33">
        <f>G352</f>
        <v>555000</v>
      </c>
      <c r="H351" s="33">
        <f>H352</f>
        <v>555000</v>
      </c>
    </row>
    <row r="352" spans="1:8" ht="25.5">
      <c r="A352" s="25" t="s">
        <v>366</v>
      </c>
      <c r="B352" s="22" t="s">
        <v>358</v>
      </c>
      <c r="C352" s="22" t="s">
        <v>365</v>
      </c>
      <c r="D352" s="22" t="s">
        <v>367</v>
      </c>
      <c r="E352" s="22" t="s">
        <v>20</v>
      </c>
      <c r="F352" s="20">
        <f aca="true" t="shared" si="45" ref="F352:H353">F353</f>
        <v>554600</v>
      </c>
      <c r="G352" s="20">
        <f t="shared" si="45"/>
        <v>555000</v>
      </c>
      <c r="H352" s="20">
        <f t="shared" si="45"/>
        <v>555000</v>
      </c>
    </row>
    <row r="353" spans="1:8" ht="38.25">
      <c r="A353" s="23" t="s">
        <v>368</v>
      </c>
      <c r="B353" s="22" t="s">
        <v>358</v>
      </c>
      <c r="C353" s="22" t="s">
        <v>365</v>
      </c>
      <c r="D353" s="22" t="s">
        <v>369</v>
      </c>
      <c r="E353" s="22"/>
      <c r="F353" s="20">
        <f t="shared" si="45"/>
        <v>554600</v>
      </c>
      <c r="G353" s="20">
        <f t="shared" si="45"/>
        <v>555000</v>
      </c>
      <c r="H353" s="20">
        <f t="shared" si="45"/>
        <v>555000</v>
      </c>
    </row>
    <row r="354" spans="1:8" ht="12.75">
      <c r="A354" s="23" t="s">
        <v>115</v>
      </c>
      <c r="B354" s="22" t="s">
        <v>358</v>
      </c>
      <c r="C354" s="22" t="s">
        <v>365</v>
      </c>
      <c r="D354" s="22" t="s">
        <v>369</v>
      </c>
      <c r="E354" s="22" t="s">
        <v>116</v>
      </c>
      <c r="F354" s="20">
        <f>'[1]Бюджет'!I209</f>
        <v>554600</v>
      </c>
      <c r="G354" s="20">
        <f>'[1]Бюджет'!K209</f>
        <v>555000</v>
      </c>
      <c r="H354" s="20">
        <f>'[1]Бюджет'!L209</f>
        <v>555000</v>
      </c>
    </row>
    <row r="355" spans="1:8" ht="12.75">
      <c r="A355" s="24" t="s">
        <v>370</v>
      </c>
      <c r="B355" s="14" t="s">
        <v>358</v>
      </c>
      <c r="C355" s="14" t="s">
        <v>371</v>
      </c>
      <c r="D355" s="16"/>
      <c r="E355" s="16"/>
      <c r="F355" s="15">
        <f>F356</f>
        <v>14608900</v>
      </c>
      <c r="G355" s="15">
        <f aca="true" t="shared" si="46" ref="G355:H357">G356</f>
        <v>15259600</v>
      </c>
      <c r="H355" s="15">
        <f t="shared" si="46"/>
        <v>15399400</v>
      </c>
    </row>
    <row r="356" spans="1:8" ht="25.5">
      <c r="A356" s="18" t="s">
        <v>53</v>
      </c>
      <c r="B356" s="22" t="s">
        <v>358</v>
      </c>
      <c r="C356" s="22" t="s">
        <v>371</v>
      </c>
      <c r="D356" s="22" t="s">
        <v>54</v>
      </c>
      <c r="E356" s="34" t="s">
        <v>20</v>
      </c>
      <c r="F356" s="20">
        <f>F357</f>
        <v>14608900</v>
      </c>
      <c r="G356" s="20">
        <f t="shared" si="46"/>
        <v>15259600</v>
      </c>
      <c r="H356" s="20">
        <f t="shared" si="46"/>
        <v>15399400</v>
      </c>
    </row>
    <row r="357" spans="1:8" ht="76.5">
      <c r="A357" s="23" t="s">
        <v>55</v>
      </c>
      <c r="B357" s="22" t="s">
        <v>358</v>
      </c>
      <c r="C357" s="22" t="s">
        <v>371</v>
      </c>
      <c r="D357" s="22" t="s">
        <v>56</v>
      </c>
      <c r="E357" s="34"/>
      <c r="F357" s="20">
        <f>F358</f>
        <v>14608900</v>
      </c>
      <c r="G357" s="20">
        <f t="shared" si="46"/>
        <v>15259600</v>
      </c>
      <c r="H357" s="20">
        <f t="shared" si="46"/>
        <v>15399400</v>
      </c>
    </row>
    <row r="358" spans="1:8" ht="51">
      <c r="A358" s="21" t="s">
        <v>372</v>
      </c>
      <c r="B358" s="22" t="s">
        <v>358</v>
      </c>
      <c r="C358" s="22" t="s">
        <v>371</v>
      </c>
      <c r="D358" s="22" t="s">
        <v>373</v>
      </c>
      <c r="E358" s="34"/>
      <c r="F358" s="20">
        <v>14608900</v>
      </c>
      <c r="G358" s="20">
        <f>G359+G360</f>
        <v>15259600</v>
      </c>
      <c r="H358" s="20">
        <f>H359+H360</f>
        <v>15399400</v>
      </c>
    </row>
    <row r="359" spans="1:8" ht="12.75">
      <c r="A359" s="23" t="s">
        <v>88</v>
      </c>
      <c r="B359" s="22" t="s">
        <v>358</v>
      </c>
      <c r="C359" s="22" t="s">
        <v>371</v>
      </c>
      <c r="D359" s="22" t="s">
        <v>373</v>
      </c>
      <c r="E359" s="34" t="s">
        <v>89</v>
      </c>
      <c r="F359" s="20">
        <v>2197500</v>
      </c>
      <c r="G359" s="20">
        <v>2288900</v>
      </c>
      <c r="H359" s="20">
        <v>2309900</v>
      </c>
    </row>
    <row r="360" spans="1:8" ht="12.75">
      <c r="A360" s="23" t="s">
        <v>30</v>
      </c>
      <c r="B360" s="22" t="s">
        <v>358</v>
      </c>
      <c r="C360" s="22" t="s">
        <v>371</v>
      </c>
      <c r="D360" s="22" t="s">
        <v>373</v>
      </c>
      <c r="E360" s="34" t="s">
        <v>31</v>
      </c>
      <c r="F360" s="20">
        <v>12452500</v>
      </c>
      <c r="G360" s="20">
        <v>12970700</v>
      </c>
      <c r="H360" s="20">
        <v>13089500</v>
      </c>
    </row>
    <row r="361" spans="1:8" ht="12.75">
      <c r="A361" s="29" t="s">
        <v>102</v>
      </c>
      <c r="B361" s="14" t="s">
        <v>358</v>
      </c>
      <c r="C361" s="14" t="s">
        <v>103</v>
      </c>
      <c r="D361" s="14" t="s">
        <v>20</v>
      </c>
      <c r="E361" s="14" t="s">
        <v>20</v>
      </c>
      <c r="F361" s="15">
        <f>F362+F451+F466</f>
        <v>121424600</v>
      </c>
      <c r="G361" s="15">
        <f>G362+G451+G466</f>
        <v>135959700</v>
      </c>
      <c r="H361" s="15">
        <f>H362+H451+H466</f>
        <v>151478300</v>
      </c>
    </row>
    <row r="362" spans="1:8" ht="12.75">
      <c r="A362" s="23" t="s">
        <v>339</v>
      </c>
      <c r="B362" s="22" t="s">
        <v>358</v>
      </c>
      <c r="C362" s="22" t="s">
        <v>103</v>
      </c>
      <c r="D362" s="22" t="s">
        <v>340</v>
      </c>
      <c r="E362" s="22" t="s">
        <v>20</v>
      </c>
      <c r="F362" s="15">
        <f>F363+F366+F371+F373+F375+F380+F385+F394+F401+F406+F408+F423+F434+F441+F446</f>
        <v>120023600</v>
      </c>
      <c r="G362" s="15">
        <f>G363+G366+G371+G373+G375+G380+G385+G394+G401+G406+G408+G423+G434+G441+G446</f>
        <v>134958700</v>
      </c>
      <c r="H362" s="15">
        <f>H363+H366+H371+H373+H375+H380+H385+H394+H401+H406+H408+H423+H434+H441+H446</f>
        <v>151478300</v>
      </c>
    </row>
    <row r="363" spans="1:8" ht="25.5">
      <c r="A363" s="23" t="s">
        <v>374</v>
      </c>
      <c r="B363" s="22" t="s">
        <v>358</v>
      </c>
      <c r="C363" s="22" t="s">
        <v>103</v>
      </c>
      <c r="D363" s="22" t="s">
        <v>375</v>
      </c>
      <c r="E363" s="22"/>
      <c r="F363" s="20">
        <f aca="true" t="shared" si="47" ref="F363:H364">F364</f>
        <v>450100</v>
      </c>
      <c r="G363" s="20">
        <f t="shared" si="47"/>
        <v>474800</v>
      </c>
      <c r="H363" s="20">
        <f t="shared" si="47"/>
        <v>498600</v>
      </c>
    </row>
    <row r="364" spans="1:8" ht="25.5">
      <c r="A364" s="23" t="s">
        <v>376</v>
      </c>
      <c r="B364" s="22" t="s">
        <v>358</v>
      </c>
      <c r="C364" s="22" t="s">
        <v>103</v>
      </c>
      <c r="D364" s="22" t="s">
        <v>377</v>
      </c>
      <c r="E364" s="22"/>
      <c r="F364" s="20">
        <f t="shared" si="47"/>
        <v>450100</v>
      </c>
      <c r="G364" s="20">
        <f t="shared" si="47"/>
        <v>474800</v>
      </c>
      <c r="H364" s="20">
        <f t="shared" si="47"/>
        <v>498600</v>
      </c>
    </row>
    <row r="365" spans="1:8" ht="12.75">
      <c r="A365" s="23" t="s">
        <v>115</v>
      </c>
      <c r="B365" s="22" t="s">
        <v>358</v>
      </c>
      <c r="C365" s="22" t="s">
        <v>103</v>
      </c>
      <c r="D365" s="22" t="s">
        <v>377</v>
      </c>
      <c r="E365" s="22" t="s">
        <v>116</v>
      </c>
      <c r="F365" s="20">
        <v>450100</v>
      </c>
      <c r="G365" s="20">
        <v>474800</v>
      </c>
      <c r="H365" s="20">
        <v>498600</v>
      </c>
    </row>
    <row r="366" spans="1:8" ht="12.75">
      <c r="A366" s="23" t="s">
        <v>341</v>
      </c>
      <c r="B366" s="22" t="s">
        <v>358</v>
      </c>
      <c r="C366" s="22" t="s">
        <v>103</v>
      </c>
      <c r="D366" s="22" t="s">
        <v>342</v>
      </c>
      <c r="E366" s="22"/>
      <c r="F366" s="20">
        <f>F367+F369</f>
        <v>254400</v>
      </c>
      <c r="G366" s="20">
        <f>G367+G369</f>
        <v>172000</v>
      </c>
      <c r="H366" s="20">
        <f>H367+H369</f>
        <v>0</v>
      </c>
    </row>
    <row r="367" spans="1:8" ht="25.5">
      <c r="A367" s="23" t="s">
        <v>378</v>
      </c>
      <c r="B367" s="22" t="s">
        <v>358</v>
      </c>
      <c r="C367" s="22" t="s">
        <v>103</v>
      </c>
      <c r="D367" s="22" t="s">
        <v>379</v>
      </c>
      <c r="E367" s="22"/>
      <c r="F367" s="20">
        <f>F368</f>
        <v>154400</v>
      </c>
      <c r="G367" s="20">
        <f>G368</f>
        <v>172000</v>
      </c>
      <c r="H367" s="20">
        <f>H368</f>
        <v>0</v>
      </c>
    </row>
    <row r="368" spans="1:8" ht="12.75">
      <c r="A368" s="23" t="s">
        <v>115</v>
      </c>
      <c r="B368" s="22" t="s">
        <v>358</v>
      </c>
      <c r="C368" s="22" t="s">
        <v>103</v>
      </c>
      <c r="D368" s="22" t="s">
        <v>379</v>
      </c>
      <c r="E368" s="22" t="s">
        <v>116</v>
      </c>
      <c r="F368" s="20">
        <v>154400</v>
      </c>
      <c r="G368" s="20">
        <v>172000</v>
      </c>
      <c r="H368" s="20">
        <v>0</v>
      </c>
    </row>
    <row r="369" spans="1:8" ht="25.5">
      <c r="A369" s="23" t="s">
        <v>380</v>
      </c>
      <c r="B369" s="22" t="s">
        <v>358</v>
      </c>
      <c r="C369" s="22" t="s">
        <v>103</v>
      </c>
      <c r="D369" s="22" t="s">
        <v>381</v>
      </c>
      <c r="E369" s="22"/>
      <c r="F369" s="20">
        <f>F370</f>
        <v>100000</v>
      </c>
      <c r="G369" s="20">
        <f>G370</f>
        <v>0</v>
      </c>
      <c r="H369" s="20">
        <f>H370</f>
        <v>0</v>
      </c>
    </row>
    <row r="370" spans="1:8" ht="12.75">
      <c r="A370" s="23" t="s">
        <v>115</v>
      </c>
      <c r="B370" s="22" t="s">
        <v>358</v>
      </c>
      <c r="C370" s="22" t="s">
        <v>103</v>
      </c>
      <c r="D370" s="22" t="s">
        <v>381</v>
      </c>
      <c r="E370" s="22" t="s">
        <v>116</v>
      </c>
      <c r="F370" s="20">
        <v>100000</v>
      </c>
      <c r="G370" s="20">
        <v>0</v>
      </c>
      <c r="H370" s="20">
        <v>0</v>
      </c>
    </row>
    <row r="371" spans="1:8" ht="51">
      <c r="A371" s="23" t="s">
        <v>382</v>
      </c>
      <c r="B371" s="22" t="s">
        <v>358</v>
      </c>
      <c r="C371" s="22" t="s">
        <v>103</v>
      </c>
      <c r="D371" s="22" t="s">
        <v>383</v>
      </c>
      <c r="E371" s="22"/>
      <c r="F371" s="20">
        <f>F372</f>
        <v>8400</v>
      </c>
      <c r="G371" s="20">
        <f>G372</f>
        <v>9100</v>
      </c>
      <c r="H371" s="20">
        <f>H372</f>
        <v>5900</v>
      </c>
    </row>
    <row r="372" spans="1:8" ht="12.75">
      <c r="A372" s="23" t="s">
        <v>115</v>
      </c>
      <c r="B372" s="22" t="s">
        <v>358</v>
      </c>
      <c r="C372" s="22" t="s">
        <v>103</v>
      </c>
      <c r="D372" s="22" t="s">
        <v>384</v>
      </c>
      <c r="E372" s="22" t="s">
        <v>116</v>
      </c>
      <c r="F372" s="20">
        <v>8400</v>
      </c>
      <c r="G372" s="20">
        <v>9100</v>
      </c>
      <c r="H372" s="20">
        <v>5900</v>
      </c>
    </row>
    <row r="373" spans="1:8" ht="25.5">
      <c r="A373" s="23" t="s">
        <v>385</v>
      </c>
      <c r="B373" s="22" t="s">
        <v>358</v>
      </c>
      <c r="C373" s="22" t="s">
        <v>103</v>
      </c>
      <c r="D373" s="22" t="s">
        <v>386</v>
      </c>
      <c r="E373" s="22"/>
      <c r="F373" s="20">
        <f>F374</f>
        <v>11572700</v>
      </c>
      <c r="G373" s="20">
        <f>G374</f>
        <v>12410800</v>
      </c>
      <c r="H373" s="20">
        <f>H374</f>
        <v>13011600</v>
      </c>
    </row>
    <row r="374" spans="1:8" ht="12.75">
      <c r="A374" s="23" t="s">
        <v>115</v>
      </c>
      <c r="B374" s="22" t="s">
        <v>358</v>
      </c>
      <c r="C374" s="22" t="s">
        <v>103</v>
      </c>
      <c r="D374" s="22" t="s">
        <v>386</v>
      </c>
      <c r="E374" s="22" t="s">
        <v>116</v>
      </c>
      <c r="F374" s="20">
        <v>11572700</v>
      </c>
      <c r="G374" s="20">
        <v>12410800</v>
      </c>
      <c r="H374" s="20">
        <v>13011600</v>
      </c>
    </row>
    <row r="375" spans="1:8" ht="12.75">
      <c r="A375" s="23" t="s">
        <v>387</v>
      </c>
      <c r="B375" s="22" t="s">
        <v>358</v>
      </c>
      <c r="C375" s="22" t="s">
        <v>103</v>
      </c>
      <c r="D375" s="22" t="s">
        <v>388</v>
      </c>
      <c r="E375" s="22"/>
      <c r="F375" s="20">
        <f>F376+F378</f>
        <v>5267000</v>
      </c>
      <c r="G375" s="20">
        <f>G376+G378</f>
        <v>5556800</v>
      </c>
      <c r="H375" s="20">
        <f>H376+H378</f>
        <v>5834800</v>
      </c>
    </row>
    <row r="376" spans="1:8" ht="12.75">
      <c r="A376" s="23" t="s">
        <v>389</v>
      </c>
      <c r="B376" s="22" t="s">
        <v>358</v>
      </c>
      <c r="C376" s="22" t="s">
        <v>103</v>
      </c>
      <c r="D376" s="22" t="s">
        <v>390</v>
      </c>
      <c r="E376" s="22"/>
      <c r="F376" s="20">
        <f>F377</f>
        <v>5195300</v>
      </c>
      <c r="G376" s="20">
        <f>G377</f>
        <v>5481200</v>
      </c>
      <c r="H376" s="20">
        <f>H377</f>
        <v>5755400</v>
      </c>
    </row>
    <row r="377" spans="1:8" ht="12.75">
      <c r="A377" s="23" t="s">
        <v>115</v>
      </c>
      <c r="B377" s="22" t="s">
        <v>358</v>
      </c>
      <c r="C377" s="22" t="s">
        <v>103</v>
      </c>
      <c r="D377" s="22" t="s">
        <v>390</v>
      </c>
      <c r="E377" s="22" t="s">
        <v>116</v>
      </c>
      <c r="F377" s="20">
        <v>5195300</v>
      </c>
      <c r="G377" s="20">
        <v>5481200</v>
      </c>
      <c r="H377" s="20">
        <v>5755400</v>
      </c>
    </row>
    <row r="378" spans="1:8" ht="25.5">
      <c r="A378" s="23" t="s">
        <v>391</v>
      </c>
      <c r="B378" s="22" t="s">
        <v>358</v>
      </c>
      <c r="C378" s="22" t="s">
        <v>103</v>
      </c>
      <c r="D378" s="22" t="s">
        <v>392</v>
      </c>
      <c r="E378" s="22"/>
      <c r="F378" s="20">
        <f>F379</f>
        <v>71700</v>
      </c>
      <c r="G378" s="20">
        <f>G379</f>
        <v>75600</v>
      </c>
      <c r="H378" s="20">
        <f>H379</f>
        <v>79400</v>
      </c>
    </row>
    <row r="379" spans="1:8" ht="12.75">
      <c r="A379" s="23" t="s">
        <v>115</v>
      </c>
      <c r="B379" s="22" t="s">
        <v>358</v>
      </c>
      <c r="C379" s="22" t="s">
        <v>103</v>
      </c>
      <c r="D379" s="22" t="s">
        <v>392</v>
      </c>
      <c r="E379" s="22" t="s">
        <v>116</v>
      </c>
      <c r="F379" s="20">
        <v>71700</v>
      </c>
      <c r="G379" s="20">
        <v>75600</v>
      </c>
      <c r="H379" s="20">
        <v>79400</v>
      </c>
    </row>
    <row r="380" spans="1:8" ht="38.25">
      <c r="A380" s="23" t="s">
        <v>393</v>
      </c>
      <c r="B380" s="22" t="s">
        <v>358</v>
      </c>
      <c r="C380" s="22" t="s">
        <v>103</v>
      </c>
      <c r="D380" s="22" t="s">
        <v>394</v>
      </c>
      <c r="E380" s="22"/>
      <c r="F380" s="20">
        <f>F381+F383</f>
        <v>1215900</v>
      </c>
      <c r="G380" s="20">
        <f>G381+G383</f>
        <v>1282800</v>
      </c>
      <c r="H380" s="20">
        <f>H381+H383</f>
        <v>1347000</v>
      </c>
    </row>
    <row r="381" spans="1:8" ht="38.25">
      <c r="A381" s="23" t="s">
        <v>395</v>
      </c>
      <c r="B381" s="22" t="s">
        <v>358</v>
      </c>
      <c r="C381" s="22" t="s">
        <v>103</v>
      </c>
      <c r="D381" s="22" t="s">
        <v>396</v>
      </c>
      <c r="E381" s="22"/>
      <c r="F381" s="20">
        <f>F382</f>
        <v>1194800</v>
      </c>
      <c r="G381" s="20">
        <f>G382</f>
        <v>1260500</v>
      </c>
      <c r="H381" s="20">
        <f>H382</f>
        <v>1323600</v>
      </c>
    </row>
    <row r="382" spans="1:8" ht="12.75">
      <c r="A382" s="23" t="s">
        <v>115</v>
      </c>
      <c r="B382" s="22" t="s">
        <v>358</v>
      </c>
      <c r="C382" s="22" t="s">
        <v>103</v>
      </c>
      <c r="D382" s="22" t="s">
        <v>396</v>
      </c>
      <c r="E382" s="22" t="s">
        <v>116</v>
      </c>
      <c r="F382" s="20">
        <v>1194800</v>
      </c>
      <c r="G382" s="20">
        <v>1260500</v>
      </c>
      <c r="H382" s="20">
        <v>1323600</v>
      </c>
    </row>
    <row r="383" spans="1:8" ht="25.5">
      <c r="A383" s="23" t="s">
        <v>397</v>
      </c>
      <c r="B383" s="22" t="s">
        <v>358</v>
      </c>
      <c r="C383" s="22" t="s">
        <v>103</v>
      </c>
      <c r="D383" s="22" t="s">
        <v>398</v>
      </c>
      <c r="E383" s="22"/>
      <c r="F383" s="20">
        <f>F384</f>
        <v>21100</v>
      </c>
      <c r="G383" s="20">
        <f>G384</f>
        <v>22300</v>
      </c>
      <c r="H383" s="20">
        <f>H384</f>
        <v>23400</v>
      </c>
    </row>
    <row r="384" spans="1:8" ht="12.75">
      <c r="A384" s="23" t="s">
        <v>115</v>
      </c>
      <c r="B384" s="22" t="s">
        <v>358</v>
      </c>
      <c r="C384" s="22" t="s">
        <v>103</v>
      </c>
      <c r="D384" s="22" t="s">
        <v>398</v>
      </c>
      <c r="E384" s="22" t="s">
        <v>116</v>
      </c>
      <c r="F384" s="20">
        <v>21100</v>
      </c>
      <c r="G384" s="20">
        <v>22300</v>
      </c>
      <c r="H384" s="20">
        <v>23400</v>
      </c>
    </row>
    <row r="385" spans="1:8" ht="25.5">
      <c r="A385" s="23" t="s">
        <v>399</v>
      </c>
      <c r="B385" s="22" t="s">
        <v>358</v>
      </c>
      <c r="C385" s="22" t="s">
        <v>103</v>
      </c>
      <c r="D385" s="22" t="s">
        <v>400</v>
      </c>
      <c r="E385" s="22"/>
      <c r="F385" s="20">
        <f>F386+F388+F390+F392</f>
        <v>86855900</v>
      </c>
      <c r="G385" s="20">
        <f>G386+G388+G390+G392</f>
        <v>99884000</v>
      </c>
      <c r="H385" s="20">
        <f>H386+H388+H390+H392</f>
        <v>114866700</v>
      </c>
    </row>
    <row r="386" spans="1:8" ht="76.5">
      <c r="A386" s="23" t="s">
        <v>401</v>
      </c>
      <c r="B386" s="22" t="s">
        <v>358</v>
      </c>
      <c r="C386" s="22" t="s">
        <v>103</v>
      </c>
      <c r="D386" s="22" t="s">
        <v>402</v>
      </c>
      <c r="E386" s="22"/>
      <c r="F386" s="20">
        <f>F387</f>
        <v>48689500</v>
      </c>
      <c r="G386" s="20">
        <f>G387</f>
        <v>55992600</v>
      </c>
      <c r="H386" s="20">
        <f>H387</f>
        <v>64391700</v>
      </c>
    </row>
    <row r="387" spans="1:8" ht="12.75">
      <c r="A387" s="23" t="s">
        <v>115</v>
      </c>
      <c r="B387" s="22" t="s">
        <v>358</v>
      </c>
      <c r="C387" s="22" t="s">
        <v>103</v>
      </c>
      <c r="D387" s="22" t="s">
        <v>402</v>
      </c>
      <c r="E387" s="22" t="s">
        <v>116</v>
      </c>
      <c r="F387" s="20">
        <v>48689500</v>
      </c>
      <c r="G387" s="20">
        <v>55992600</v>
      </c>
      <c r="H387" s="20">
        <v>64391700</v>
      </c>
    </row>
    <row r="388" spans="1:8" ht="76.5">
      <c r="A388" s="23" t="s">
        <v>403</v>
      </c>
      <c r="B388" s="22" t="s">
        <v>358</v>
      </c>
      <c r="C388" s="22" t="s">
        <v>103</v>
      </c>
      <c r="D388" s="22" t="s">
        <v>404</v>
      </c>
      <c r="E388" s="22"/>
      <c r="F388" s="20">
        <f>F389</f>
        <v>861800</v>
      </c>
      <c r="G388" s="20">
        <f>G389</f>
        <v>991100</v>
      </c>
      <c r="H388" s="20">
        <f>H389</f>
        <v>1139700</v>
      </c>
    </row>
    <row r="389" spans="1:8" ht="12.75">
      <c r="A389" s="23" t="s">
        <v>115</v>
      </c>
      <c r="B389" s="22" t="s">
        <v>358</v>
      </c>
      <c r="C389" s="22" t="s">
        <v>103</v>
      </c>
      <c r="D389" s="22" t="s">
        <v>404</v>
      </c>
      <c r="E389" s="22" t="s">
        <v>116</v>
      </c>
      <c r="F389" s="20">
        <v>861800</v>
      </c>
      <c r="G389" s="20">
        <v>991100</v>
      </c>
      <c r="H389" s="20">
        <v>1139700</v>
      </c>
    </row>
    <row r="390" spans="1:8" ht="38.25">
      <c r="A390" s="23" t="s">
        <v>405</v>
      </c>
      <c r="B390" s="22" t="s">
        <v>358</v>
      </c>
      <c r="C390" s="22" t="s">
        <v>103</v>
      </c>
      <c r="D390" s="22" t="s">
        <v>406</v>
      </c>
      <c r="E390" s="22"/>
      <c r="F390" s="20">
        <f>F391</f>
        <v>36655800</v>
      </c>
      <c r="G390" s="20">
        <f>G391</f>
        <v>42154200</v>
      </c>
      <c r="H390" s="20">
        <f>H391</f>
        <v>48477300</v>
      </c>
    </row>
    <row r="391" spans="1:8" ht="12.75">
      <c r="A391" s="23" t="s">
        <v>115</v>
      </c>
      <c r="B391" s="22" t="s">
        <v>358</v>
      </c>
      <c r="C391" s="22" t="s">
        <v>103</v>
      </c>
      <c r="D391" s="22" t="s">
        <v>406</v>
      </c>
      <c r="E391" s="22" t="s">
        <v>116</v>
      </c>
      <c r="F391" s="20">
        <v>36655800</v>
      </c>
      <c r="G391" s="20">
        <v>42154200</v>
      </c>
      <c r="H391" s="20">
        <v>48477300</v>
      </c>
    </row>
    <row r="392" spans="1:8" ht="38.25">
      <c r="A392" s="23" t="s">
        <v>407</v>
      </c>
      <c r="B392" s="22" t="s">
        <v>358</v>
      </c>
      <c r="C392" s="22" t="s">
        <v>103</v>
      </c>
      <c r="D392" s="22" t="s">
        <v>408</v>
      </c>
      <c r="E392" s="22"/>
      <c r="F392" s="20">
        <f>F393</f>
        <v>648800</v>
      </c>
      <c r="G392" s="20">
        <f>G393</f>
        <v>746100</v>
      </c>
      <c r="H392" s="20">
        <f>H393</f>
        <v>858000</v>
      </c>
    </row>
    <row r="393" spans="1:8" ht="12.75">
      <c r="A393" s="23" t="s">
        <v>115</v>
      </c>
      <c r="B393" s="22" t="s">
        <v>358</v>
      </c>
      <c r="C393" s="22" t="s">
        <v>103</v>
      </c>
      <c r="D393" s="22" t="s">
        <v>408</v>
      </c>
      <c r="E393" s="22" t="s">
        <v>116</v>
      </c>
      <c r="F393" s="20">
        <v>648800</v>
      </c>
      <c r="G393" s="20">
        <v>746100</v>
      </c>
      <c r="H393" s="20">
        <v>858000</v>
      </c>
    </row>
    <row r="394" spans="1:8" ht="25.5">
      <c r="A394" s="23" t="s">
        <v>409</v>
      </c>
      <c r="B394" s="22" t="s">
        <v>358</v>
      </c>
      <c r="C394" s="22" t="s">
        <v>103</v>
      </c>
      <c r="D394" s="22" t="s">
        <v>410</v>
      </c>
      <c r="E394" s="22"/>
      <c r="F394" s="20">
        <f>F395+F397+F399</f>
        <v>11556800</v>
      </c>
      <c r="G394" s="20">
        <f>G395+G397+G399</f>
        <v>12192500</v>
      </c>
      <c r="H394" s="20">
        <f>H395+H397+H399</f>
        <v>12802000</v>
      </c>
    </row>
    <row r="395" spans="1:8" ht="25.5">
      <c r="A395" s="23" t="s">
        <v>411</v>
      </c>
      <c r="B395" s="22" t="s">
        <v>358</v>
      </c>
      <c r="C395" s="22" t="s">
        <v>103</v>
      </c>
      <c r="D395" s="22" t="s">
        <v>412</v>
      </c>
      <c r="E395" s="22"/>
      <c r="F395" s="20">
        <f>F396</f>
        <v>5177600</v>
      </c>
      <c r="G395" s="20">
        <f>G396</f>
        <v>5462400</v>
      </c>
      <c r="H395" s="20">
        <f>H396</f>
        <v>5735500</v>
      </c>
    </row>
    <row r="396" spans="1:8" ht="12.75">
      <c r="A396" s="23" t="s">
        <v>115</v>
      </c>
      <c r="B396" s="22" t="s">
        <v>358</v>
      </c>
      <c r="C396" s="22" t="s">
        <v>103</v>
      </c>
      <c r="D396" s="22" t="s">
        <v>412</v>
      </c>
      <c r="E396" s="22" t="s">
        <v>116</v>
      </c>
      <c r="F396" s="20">
        <v>5177600</v>
      </c>
      <c r="G396" s="20">
        <v>5462400</v>
      </c>
      <c r="H396" s="20">
        <v>5735500</v>
      </c>
    </row>
    <row r="397" spans="1:8" ht="38.25">
      <c r="A397" s="23" t="s">
        <v>413</v>
      </c>
      <c r="B397" s="22" t="s">
        <v>358</v>
      </c>
      <c r="C397" s="22" t="s">
        <v>103</v>
      </c>
      <c r="D397" s="22" t="s">
        <v>414</v>
      </c>
      <c r="E397" s="22"/>
      <c r="F397" s="20">
        <f>F398</f>
        <v>6178200</v>
      </c>
      <c r="G397" s="20">
        <f>G398</f>
        <v>6518000</v>
      </c>
      <c r="H397" s="20">
        <f>H398</f>
        <v>6843800</v>
      </c>
    </row>
    <row r="398" spans="1:8" ht="12.75">
      <c r="A398" s="23" t="s">
        <v>115</v>
      </c>
      <c r="B398" s="22" t="s">
        <v>358</v>
      </c>
      <c r="C398" s="22" t="s">
        <v>103</v>
      </c>
      <c r="D398" s="22" t="s">
        <v>414</v>
      </c>
      <c r="E398" s="22" t="s">
        <v>116</v>
      </c>
      <c r="F398" s="20">
        <v>6178200</v>
      </c>
      <c r="G398" s="20">
        <v>6518000</v>
      </c>
      <c r="H398" s="20">
        <v>6843800</v>
      </c>
    </row>
    <row r="399" spans="1:8" ht="25.5">
      <c r="A399" s="23" t="s">
        <v>415</v>
      </c>
      <c r="B399" s="22" t="s">
        <v>358</v>
      </c>
      <c r="C399" s="22" t="s">
        <v>103</v>
      </c>
      <c r="D399" s="22" t="s">
        <v>416</v>
      </c>
      <c r="E399" s="22"/>
      <c r="F399" s="20">
        <f>F400</f>
        <v>201000</v>
      </c>
      <c r="G399" s="20">
        <f>G400</f>
        <v>212100</v>
      </c>
      <c r="H399" s="20">
        <f>H400</f>
        <v>222700</v>
      </c>
    </row>
    <row r="400" spans="1:8" ht="12.75">
      <c r="A400" s="23" t="s">
        <v>115</v>
      </c>
      <c r="B400" s="22" t="s">
        <v>358</v>
      </c>
      <c r="C400" s="22" t="s">
        <v>103</v>
      </c>
      <c r="D400" s="22" t="s">
        <v>416</v>
      </c>
      <c r="E400" s="22" t="s">
        <v>116</v>
      </c>
      <c r="F400" s="20">
        <v>201000</v>
      </c>
      <c r="G400" s="20">
        <v>212100</v>
      </c>
      <c r="H400" s="20">
        <v>222700</v>
      </c>
    </row>
    <row r="401" spans="1:8" ht="76.5">
      <c r="A401" s="23" t="s">
        <v>417</v>
      </c>
      <c r="B401" s="22" t="s">
        <v>358</v>
      </c>
      <c r="C401" s="22" t="s">
        <v>103</v>
      </c>
      <c r="D401" s="22" t="s">
        <v>418</v>
      </c>
      <c r="E401" s="22"/>
      <c r="F401" s="20">
        <f>F402+F404</f>
        <v>188600</v>
      </c>
      <c r="G401" s="20">
        <f>G402+G404</f>
        <v>199000</v>
      </c>
      <c r="H401" s="20">
        <f>H402+H404</f>
        <v>208900</v>
      </c>
    </row>
    <row r="402" spans="1:8" ht="12.75">
      <c r="A402" s="23" t="s">
        <v>419</v>
      </c>
      <c r="B402" s="22" t="s">
        <v>358</v>
      </c>
      <c r="C402" s="22" t="s">
        <v>103</v>
      </c>
      <c r="D402" s="22" t="s">
        <v>420</v>
      </c>
      <c r="E402" s="22"/>
      <c r="F402" s="20">
        <f>F403</f>
        <v>185300</v>
      </c>
      <c r="G402" s="20">
        <f>G403</f>
        <v>195500</v>
      </c>
      <c r="H402" s="20">
        <f>H403</f>
        <v>205300</v>
      </c>
    </row>
    <row r="403" spans="1:8" ht="12.75">
      <c r="A403" s="23" t="s">
        <v>115</v>
      </c>
      <c r="B403" s="22" t="s">
        <v>358</v>
      </c>
      <c r="C403" s="22" t="s">
        <v>103</v>
      </c>
      <c r="D403" s="22" t="s">
        <v>420</v>
      </c>
      <c r="E403" s="22" t="s">
        <v>116</v>
      </c>
      <c r="F403" s="20">
        <v>185300</v>
      </c>
      <c r="G403" s="20">
        <v>195500</v>
      </c>
      <c r="H403" s="20">
        <v>205300</v>
      </c>
    </row>
    <row r="404" spans="1:8" ht="63.75">
      <c r="A404" s="23" t="s">
        <v>421</v>
      </c>
      <c r="B404" s="22" t="s">
        <v>358</v>
      </c>
      <c r="C404" s="22" t="s">
        <v>103</v>
      </c>
      <c r="D404" s="22" t="s">
        <v>422</v>
      </c>
      <c r="E404" s="22"/>
      <c r="F404" s="20">
        <f>F405</f>
        <v>3300</v>
      </c>
      <c r="G404" s="20">
        <f>G405</f>
        <v>3500</v>
      </c>
      <c r="H404" s="20">
        <f>H405</f>
        <v>3600</v>
      </c>
    </row>
    <row r="405" spans="1:8" ht="12.75">
      <c r="A405" s="23" t="s">
        <v>115</v>
      </c>
      <c r="B405" s="22" t="s">
        <v>358</v>
      </c>
      <c r="C405" s="22" t="s">
        <v>103</v>
      </c>
      <c r="D405" s="22" t="s">
        <v>422</v>
      </c>
      <c r="E405" s="22" t="s">
        <v>116</v>
      </c>
      <c r="F405" s="20">
        <v>3300</v>
      </c>
      <c r="G405" s="20">
        <v>3500</v>
      </c>
      <c r="H405" s="20">
        <v>3600</v>
      </c>
    </row>
    <row r="406" spans="1:8" ht="25.5">
      <c r="A406" s="23" t="s">
        <v>423</v>
      </c>
      <c r="B406" s="22" t="s">
        <v>358</v>
      </c>
      <c r="C406" s="22" t="s">
        <v>103</v>
      </c>
      <c r="D406" s="22" t="s">
        <v>424</v>
      </c>
      <c r="E406" s="22"/>
      <c r="F406" s="20">
        <f>F407</f>
        <v>538500</v>
      </c>
      <c r="G406" s="20">
        <f>G407</f>
        <v>568100</v>
      </c>
      <c r="H406" s="20">
        <f>H407</f>
        <v>596500</v>
      </c>
    </row>
    <row r="407" spans="1:8" ht="12.75">
      <c r="A407" s="23" t="s">
        <v>115</v>
      </c>
      <c r="B407" s="22" t="s">
        <v>358</v>
      </c>
      <c r="C407" s="22" t="s">
        <v>103</v>
      </c>
      <c r="D407" s="22" t="s">
        <v>424</v>
      </c>
      <c r="E407" s="22" t="s">
        <v>116</v>
      </c>
      <c r="F407" s="20">
        <v>538500</v>
      </c>
      <c r="G407" s="20">
        <v>568100</v>
      </c>
      <c r="H407" s="20">
        <v>596500</v>
      </c>
    </row>
    <row r="408" spans="1:8" ht="25.5">
      <c r="A408" s="23" t="s">
        <v>425</v>
      </c>
      <c r="B408" s="22" t="s">
        <v>358</v>
      </c>
      <c r="C408" s="22" t="s">
        <v>103</v>
      </c>
      <c r="D408" s="22" t="s">
        <v>426</v>
      </c>
      <c r="E408" s="22"/>
      <c r="F408" s="20">
        <f>F409+F411+F413+F415+F417+F419+F421</f>
        <v>1346500</v>
      </c>
      <c r="G408" s="20">
        <f>G409+G411+G413+G415+G417+G419+G421</f>
        <v>1407900</v>
      </c>
      <c r="H408" s="20">
        <f>H409+H411+H413+H415+H417+H419+H421</f>
        <v>1474600</v>
      </c>
    </row>
    <row r="409" spans="1:8" ht="12.75">
      <c r="A409" s="23" t="s">
        <v>427</v>
      </c>
      <c r="B409" s="22" t="s">
        <v>358</v>
      </c>
      <c r="C409" s="22" t="s">
        <v>103</v>
      </c>
      <c r="D409" s="22" t="s">
        <v>428</v>
      </c>
      <c r="E409" s="22"/>
      <c r="F409" s="20">
        <f>F410</f>
        <v>371300</v>
      </c>
      <c r="G409" s="20">
        <f>G410</f>
        <v>391800</v>
      </c>
      <c r="H409" s="20">
        <f>H410</f>
        <v>411400</v>
      </c>
    </row>
    <row r="410" spans="1:8" ht="12.75">
      <c r="A410" s="23" t="s">
        <v>115</v>
      </c>
      <c r="B410" s="22" t="s">
        <v>358</v>
      </c>
      <c r="C410" s="22" t="s">
        <v>103</v>
      </c>
      <c r="D410" s="22" t="s">
        <v>428</v>
      </c>
      <c r="E410" s="22" t="s">
        <v>116</v>
      </c>
      <c r="F410" s="20">
        <v>371300</v>
      </c>
      <c r="G410" s="20">
        <v>391800</v>
      </c>
      <c r="H410" s="20">
        <v>411400</v>
      </c>
    </row>
    <row r="411" spans="1:8" ht="25.5">
      <c r="A411" s="23" t="s">
        <v>429</v>
      </c>
      <c r="B411" s="22" t="s">
        <v>358</v>
      </c>
      <c r="C411" s="22" t="s">
        <v>103</v>
      </c>
      <c r="D411" s="22" t="s">
        <v>430</v>
      </c>
      <c r="E411" s="22"/>
      <c r="F411" s="20">
        <f>F412</f>
        <v>308100</v>
      </c>
      <c r="G411" s="20">
        <f>G412</f>
        <v>325100</v>
      </c>
      <c r="H411" s="20">
        <f>H412</f>
        <v>341300</v>
      </c>
    </row>
    <row r="412" spans="1:8" ht="12.75">
      <c r="A412" s="23" t="s">
        <v>115</v>
      </c>
      <c r="B412" s="22" t="s">
        <v>358</v>
      </c>
      <c r="C412" s="22" t="s">
        <v>103</v>
      </c>
      <c r="D412" s="22" t="s">
        <v>430</v>
      </c>
      <c r="E412" s="22" t="s">
        <v>116</v>
      </c>
      <c r="F412" s="20">
        <v>308100</v>
      </c>
      <c r="G412" s="20">
        <v>325100</v>
      </c>
      <c r="H412" s="20">
        <v>341300</v>
      </c>
    </row>
    <row r="413" spans="1:8" ht="76.5">
      <c r="A413" s="23" t="s">
        <v>431</v>
      </c>
      <c r="B413" s="22" t="s">
        <v>358</v>
      </c>
      <c r="C413" s="22" t="s">
        <v>103</v>
      </c>
      <c r="D413" s="22" t="s">
        <v>432</v>
      </c>
      <c r="E413" s="22"/>
      <c r="F413" s="20">
        <f>F414</f>
        <v>79200</v>
      </c>
      <c r="G413" s="20">
        <f>G414</f>
        <v>79200</v>
      </c>
      <c r="H413" s="20">
        <f>H414</f>
        <v>87100</v>
      </c>
    </row>
    <row r="414" spans="1:8" ht="12.75">
      <c r="A414" s="23" t="s">
        <v>115</v>
      </c>
      <c r="B414" s="22" t="s">
        <v>358</v>
      </c>
      <c r="C414" s="22" t="s">
        <v>103</v>
      </c>
      <c r="D414" s="22" t="s">
        <v>432</v>
      </c>
      <c r="E414" s="22" t="s">
        <v>116</v>
      </c>
      <c r="F414" s="20">
        <v>79200</v>
      </c>
      <c r="G414" s="20">
        <v>79200</v>
      </c>
      <c r="H414" s="20">
        <v>87100</v>
      </c>
    </row>
    <row r="415" spans="1:8" ht="76.5">
      <c r="A415" s="23" t="s">
        <v>433</v>
      </c>
      <c r="B415" s="22" t="s">
        <v>358</v>
      </c>
      <c r="C415" s="22" t="s">
        <v>103</v>
      </c>
      <c r="D415" s="22" t="s">
        <v>434</v>
      </c>
      <c r="E415" s="22"/>
      <c r="F415" s="20">
        <f>F416</f>
        <v>20700</v>
      </c>
      <c r="G415" s="20">
        <f>G416</f>
        <v>21800</v>
      </c>
      <c r="H415" s="20">
        <f>H416</f>
        <v>23000</v>
      </c>
    </row>
    <row r="416" spans="1:8" ht="12.75">
      <c r="A416" s="23" t="s">
        <v>115</v>
      </c>
      <c r="B416" s="22" t="s">
        <v>358</v>
      </c>
      <c r="C416" s="22" t="s">
        <v>103</v>
      </c>
      <c r="D416" s="22" t="s">
        <v>434</v>
      </c>
      <c r="E416" s="22" t="s">
        <v>116</v>
      </c>
      <c r="F416" s="20">
        <v>20700</v>
      </c>
      <c r="G416" s="20">
        <v>21800</v>
      </c>
      <c r="H416" s="20">
        <v>23000</v>
      </c>
    </row>
    <row r="417" spans="1:8" ht="38.25">
      <c r="A417" s="23" t="s">
        <v>435</v>
      </c>
      <c r="B417" s="22" t="s">
        <v>358</v>
      </c>
      <c r="C417" s="22" t="s">
        <v>103</v>
      </c>
      <c r="D417" s="22" t="s">
        <v>436</v>
      </c>
      <c r="E417" s="22"/>
      <c r="F417" s="20">
        <f>F418</f>
        <v>153700</v>
      </c>
      <c r="G417" s="20">
        <f>G418</f>
        <v>153700</v>
      </c>
      <c r="H417" s="20">
        <f>H418</f>
        <v>153700</v>
      </c>
    </row>
    <row r="418" spans="1:8" ht="12.75">
      <c r="A418" s="23" t="s">
        <v>115</v>
      </c>
      <c r="B418" s="22" t="s">
        <v>358</v>
      </c>
      <c r="C418" s="22" t="s">
        <v>103</v>
      </c>
      <c r="D418" s="22" t="s">
        <v>436</v>
      </c>
      <c r="E418" s="22" t="s">
        <v>116</v>
      </c>
      <c r="F418" s="20">
        <v>153700</v>
      </c>
      <c r="G418" s="20">
        <v>153700</v>
      </c>
      <c r="H418" s="20">
        <v>153700</v>
      </c>
    </row>
    <row r="419" spans="1:8" ht="51">
      <c r="A419" s="23" t="s">
        <v>437</v>
      </c>
      <c r="B419" s="22" t="s">
        <v>358</v>
      </c>
      <c r="C419" s="22" t="s">
        <v>103</v>
      </c>
      <c r="D419" s="22" t="s">
        <v>438</v>
      </c>
      <c r="E419" s="22"/>
      <c r="F419" s="20">
        <f>F420</f>
        <v>230400</v>
      </c>
      <c r="G419" s="20">
        <f>G420</f>
        <v>243100</v>
      </c>
      <c r="H419" s="20">
        <f>H420</f>
        <v>255300</v>
      </c>
    </row>
    <row r="420" spans="1:8" ht="12.75">
      <c r="A420" s="23" t="s">
        <v>115</v>
      </c>
      <c r="B420" s="22" t="s">
        <v>358</v>
      </c>
      <c r="C420" s="22" t="s">
        <v>103</v>
      </c>
      <c r="D420" s="22" t="s">
        <v>439</v>
      </c>
      <c r="E420" s="22" t="s">
        <v>116</v>
      </c>
      <c r="F420" s="20">
        <v>230400</v>
      </c>
      <c r="G420" s="20">
        <v>243100</v>
      </c>
      <c r="H420" s="20">
        <v>255300</v>
      </c>
    </row>
    <row r="421" spans="1:8" ht="38.25">
      <c r="A421" s="23" t="s">
        <v>440</v>
      </c>
      <c r="B421" s="22" t="s">
        <v>358</v>
      </c>
      <c r="C421" s="22" t="s">
        <v>103</v>
      </c>
      <c r="D421" s="22" t="s">
        <v>441</v>
      </c>
      <c r="E421" s="22"/>
      <c r="F421" s="20">
        <f>F422</f>
        <v>183100</v>
      </c>
      <c r="G421" s="20">
        <f>G422</f>
        <v>193200</v>
      </c>
      <c r="H421" s="20">
        <f>H422</f>
        <v>202800</v>
      </c>
    </row>
    <row r="422" spans="1:8" ht="12.75">
      <c r="A422" s="23" t="s">
        <v>115</v>
      </c>
      <c r="B422" s="22" t="s">
        <v>358</v>
      </c>
      <c r="C422" s="22" t="s">
        <v>103</v>
      </c>
      <c r="D422" s="22" t="s">
        <v>441</v>
      </c>
      <c r="E422" s="22" t="s">
        <v>116</v>
      </c>
      <c r="F422" s="20">
        <v>183100</v>
      </c>
      <c r="G422" s="20">
        <v>193200</v>
      </c>
      <c r="H422" s="20">
        <v>202800</v>
      </c>
    </row>
    <row r="423" spans="1:8" ht="12.75">
      <c r="A423" s="23" t="s">
        <v>442</v>
      </c>
      <c r="B423" s="22" t="s">
        <v>443</v>
      </c>
      <c r="C423" s="22" t="s">
        <v>103</v>
      </c>
      <c r="D423" s="22" t="s">
        <v>444</v>
      </c>
      <c r="E423" s="22"/>
      <c r="F423" s="20">
        <f>F424+F426+F428+F430+F432</f>
        <v>411900</v>
      </c>
      <c r="G423" s="20">
        <f>G424+G426+G428+G430+G432</f>
        <v>434500</v>
      </c>
      <c r="H423" s="20">
        <f>H424+H426+H428+H430+H432</f>
        <v>456300</v>
      </c>
    </row>
    <row r="424" spans="1:8" ht="63.75">
      <c r="A424" s="23" t="s">
        <v>445</v>
      </c>
      <c r="B424" s="22" t="s">
        <v>358</v>
      </c>
      <c r="C424" s="22" t="s">
        <v>103</v>
      </c>
      <c r="D424" s="22" t="s">
        <v>446</v>
      </c>
      <c r="E424" s="22"/>
      <c r="F424" s="20">
        <f>F425</f>
        <v>39600</v>
      </c>
      <c r="G424" s="20">
        <f>G425</f>
        <v>41800</v>
      </c>
      <c r="H424" s="20">
        <f>H425</f>
        <v>43900</v>
      </c>
    </row>
    <row r="425" spans="1:8" ht="12.75">
      <c r="A425" s="23" t="s">
        <v>115</v>
      </c>
      <c r="B425" s="22" t="s">
        <v>358</v>
      </c>
      <c r="C425" s="22" t="s">
        <v>103</v>
      </c>
      <c r="D425" s="22" t="s">
        <v>446</v>
      </c>
      <c r="E425" s="22" t="s">
        <v>116</v>
      </c>
      <c r="F425" s="20">
        <v>39600</v>
      </c>
      <c r="G425" s="20">
        <v>41800</v>
      </c>
      <c r="H425" s="20">
        <v>43900</v>
      </c>
    </row>
    <row r="426" spans="1:8" ht="51">
      <c r="A426" s="23" t="s">
        <v>447</v>
      </c>
      <c r="B426" s="22" t="s">
        <v>358</v>
      </c>
      <c r="C426" s="22" t="s">
        <v>103</v>
      </c>
      <c r="D426" s="22" t="s">
        <v>448</v>
      </c>
      <c r="E426" s="22"/>
      <c r="F426" s="20">
        <f>F427</f>
        <v>1300</v>
      </c>
      <c r="G426" s="20">
        <f>G427</f>
        <v>1300</v>
      </c>
      <c r="H426" s="20">
        <f>H427</f>
        <v>1400</v>
      </c>
    </row>
    <row r="427" spans="1:8" ht="12.75">
      <c r="A427" s="23" t="s">
        <v>115</v>
      </c>
      <c r="B427" s="22" t="s">
        <v>358</v>
      </c>
      <c r="C427" s="22" t="s">
        <v>103</v>
      </c>
      <c r="D427" s="22" t="s">
        <v>448</v>
      </c>
      <c r="E427" s="22" t="s">
        <v>116</v>
      </c>
      <c r="F427" s="20">
        <v>1300</v>
      </c>
      <c r="G427" s="20">
        <v>1300</v>
      </c>
      <c r="H427" s="20">
        <v>1400</v>
      </c>
    </row>
    <row r="428" spans="1:8" ht="63.75">
      <c r="A428" s="23" t="s">
        <v>449</v>
      </c>
      <c r="B428" s="22" t="s">
        <v>358</v>
      </c>
      <c r="C428" s="22" t="s">
        <v>103</v>
      </c>
      <c r="D428" s="22" t="s">
        <v>450</v>
      </c>
      <c r="E428" s="22"/>
      <c r="F428" s="20">
        <f>F429</f>
        <v>7200</v>
      </c>
      <c r="G428" s="20">
        <f>G429</f>
        <v>7600</v>
      </c>
      <c r="H428" s="20">
        <f>H429</f>
        <v>7900</v>
      </c>
    </row>
    <row r="429" spans="1:8" ht="12.75">
      <c r="A429" s="23" t="s">
        <v>115</v>
      </c>
      <c r="B429" s="22" t="s">
        <v>358</v>
      </c>
      <c r="C429" s="22" t="s">
        <v>103</v>
      </c>
      <c r="D429" s="22" t="s">
        <v>450</v>
      </c>
      <c r="E429" s="22" t="s">
        <v>116</v>
      </c>
      <c r="F429" s="20">
        <v>7200</v>
      </c>
      <c r="G429" s="20">
        <v>7600</v>
      </c>
      <c r="H429" s="20">
        <v>7900</v>
      </c>
    </row>
    <row r="430" spans="1:8" ht="51">
      <c r="A430" s="23" t="s">
        <v>451</v>
      </c>
      <c r="B430" s="22" t="s">
        <v>358</v>
      </c>
      <c r="C430" s="22" t="s">
        <v>103</v>
      </c>
      <c r="D430" s="22" t="s">
        <v>452</v>
      </c>
      <c r="E430" s="22"/>
      <c r="F430" s="20">
        <f>F431</f>
        <v>198300</v>
      </c>
      <c r="G430" s="20">
        <f>G431</f>
        <v>209200</v>
      </c>
      <c r="H430" s="20">
        <f>H431</f>
        <v>219700</v>
      </c>
    </row>
    <row r="431" spans="1:8" ht="12.75">
      <c r="A431" s="23" t="s">
        <v>115</v>
      </c>
      <c r="B431" s="22" t="s">
        <v>358</v>
      </c>
      <c r="C431" s="22" t="s">
        <v>103</v>
      </c>
      <c r="D431" s="22" t="s">
        <v>452</v>
      </c>
      <c r="E431" s="22" t="s">
        <v>116</v>
      </c>
      <c r="F431" s="20">
        <v>198300</v>
      </c>
      <c r="G431" s="20">
        <v>209200</v>
      </c>
      <c r="H431" s="20">
        <v>219700</v>
      </c>
    </row>
    <row r="432" spans="1:8" ht="51">
      <c r="A432" s="23" t="s">
        <v>453</v>
      </c>
      <c r="B432" s="22" t="s">
        <v>358</v>
      </c>
      <c r="C432" s="22" t="s">
        <v>103</v>
      </c>
      <c r="D432" s="22" t="s">
        <v>454</v>
      </c>
      <c r="E432" s="22"/>
      <c r="F432" s="20">
        <f>F433</f>
        <v>165500</v>
      </c>
      <c r="G432" s="20">
        <f>G433</f>
        <v>174600</v>
      </c>
      <c r="H432" s="20">
        <f>H433</f>
        <v>183400</v>
      </c>
    </row>
    <row r="433" spans="1:8" ht="12.75">
      <c r="A433" s="23" t="s">
        <v>115</v>
      </c>
      <c r="B433" s="22" t="s">
        <v>358</v>
      </c>
      <c r="C433" s="22" t="s">
        <v>103</v>
      </c>
      <c r="D433" s="22" t="s">
        <v>454</v>
      </c>
      <c r="E433" s="22" t="s">
        <v>116</v>
      </c>
      <c r="F433" s="20">
        <v>165500</v>
      </c>
      <c r="G433" s="20">
        <v>174600</v>
      </c>
      <c r="H433" s="20">
        <v>183400</v>
      </c>
    </row>
    <row r="434" spans="1:8" ht="38.25">
      <c r="A434" s="23" t="s">
        <v>455</v>
      </c>
      <c r="B434" s="22" t="s">
        <v>358</v>
      </c>
      <c r="C434" s="22" t="s">
        <v>103</v>
      </c>
      <c r="D434" s="22" t="s">
        <v>456</v>
      </c>
      <c r="E434" s="22"/>
      <c r="F434" s="20">
        <f>F435+F437+F439</f>
        <v>204200</v>
      </c>
      <c r="G434" s="20">
        <f>G435+G437+G439</f>
        <v>213200</v>
      </c>
      <c r="H434" s="20">
        <f>H435+H437+H439</f>
        <v>221800</v>
      </c>
    </row>
    <row r="435" spans="1:8" ht="12.75">
      <c r="A435" s="23" t="s">
        <v>457</v>
      </c>
      <c r="B435" s="22" t="s">
        <v>358</v>
      </c>
      <c r="C435" s="22" t="s">
        <v>103</v>
      </c>
      <c r="D435" s="22" t="s">
        <v>458</v>
      </c>
      <c r="E435" s="22"/>
      <c r="F435" s="20">
        <f>F436</f>
        <v>159800</v>
      </c>
      <c r="G435" s="20">
        <f>G436</f>
        <v>168600</v>
      </c>
      <c r="H435" s="20">
        <f>H436</f>
        <v>177100</v>
      </c>
    </row>
    <row r="436" spans="1:8" ht="12.75">
      <c r="A436" s="23" t="s">
        <v>115</v>
      </c>
      <c r="B436" s="22" t="s">
        <v>358</v>
      </c>
      <c r="C436" s="22" t="s">
        <v>103</v>
      </c>
      <c r="D436" s="22" t="s">
        <v>458</v>
      </c>
      <c r="E436" s="22" t="s">
        <v>116</v>
      </c>
      <c r="F436" s="20">
        <v>159800</v>
      </c>
      <c r="G436" s="20">
        <v>168600</v>
      </c>
      <c r="H436" s="20">
        <v>177100</v>
      </c>
    </row>
    <row r="437" spans="1:8" ht="38.25">
      <c r="A437" s="23" t="s">
        <v>459</v>
      </c>
      <c r="B437" s="22" t="s">
        <v>358</v>
      </c>
      <c r="C437" s="22" t="s">
        <v>103</v>
      </c>
      <c r="D437" s="22" t="s">
        <v>460</v>
      </c>
      <c r="E437" s="22"/>
      <c r="F437" s="20">
        <f>F438</f>
        <v>41600</v>
      </c>
      <c r="G437" s="20">
        <f>G438</f>
        <v>41600</v>
      </c>
      <c r="H437" s="20">
        <f>H438</f>
        <v>41600</v>
      </c>
    </row>
    <row r="438" spans="1:8" ht="12.75">
      <c r="A438" s="23" t="s">
        <v>115</v>
      </c>
      <c r="B438" s="22" t="s">
        <v>358</v>
      </c>
      <c r="C438" s="22" t="s">
        <v>103</v>
      </c>
      <c r="D438" s="22" t="s">
        <v>460</v>
      </c>
      <c r="E438" s="22" t="s">
        <v>116</v>
      </c>
      <c r="F438" s="20">
        <v>41600</v>
      </c>
      <c r="G438" s="20">
        <v>41600</v>
      </c>
      <c r="H438" s="20">
        <v>41600</v>
      </c>
    </row>
    <row r="439" spans="1:8" ht="25.5">
      <c r="A439" s="23" t="s">
        <v>461</v>
      </c>
      <c r="B439" s="22" t="s">
        <v>358</v>
      </c>
      <c r="C439" s="22" t="s">
        <v>103</v>
      </c>
      <c r="D439" s="22" t="s">
        <v>462</v>
      </c>
      <c r="E439" s="22"/>
      <c r="F439" s="20">
        <f>F440</f>
        <v>2800</v>
      </c>
      <c r="G439" s="20">
        <f>G440</f>
        <v>3000</v>
      </c>
      <c r="H439" s="20">
        <f>H440</f>
        <v>3100</v>
      </c>
    </row>
    <row r="440" spans="1:8" ht="12.75">
      <c r="A440" s="23" t="s">
        <v>115</v>
      </c>
      <c r="B440" s="22" t="s">
        <v>358</v>
      </c>
      <c r="C440" s="22" t="s">
        <v>103</v>
      </c>
      <c r="D440" s="22" t="s">
        <v>462</v>
      </c>
      <c r="E440" s="22" t="s">
        <v>116</v>
      </c>
      <c r="F440" s="20">
        <v>2800</v>
      </c>
      <c r="G440" s="20">
        <v>3000</v>
      </c>
      <c r="H440" s="20">
        <v>3100</v>
      </c>
    </row>
    <row r="441" spans="1:8" ht="51">
      <c r="A441" s="23" t="s">
        <v>463</v>
      </c>
      <c r="B441" s="22" t="s">
        <v>358</v>
      </c>
      <c r="C441" s="22" t="s">
        <v>103</v>
      </c>
      <c r="D441" s="22" t="s">
        <v>464</v>
      </c>
      <c r="E441" s="22"/>
      <c r="F441" s="20">
        <f>F442+F444</f>
        <v>9200</v>
      </c>
      <c r="G441" s="20">
        <f>G442+G444</f>
        <v>9700</v>
      </c>
      <c r="H441" s="20">
        <f>H442+H444</f>
        <v>10100</v>
      </c>
    </row>
    <row r="442" spans="1:8" ht="38.25">
      <c r="A442" s="23" t="s">
        <v>465</v>
      </c>
      <c r="B442" s="22" t="s">
        <v>358</v>
      </c>
      <c r="C442" s="22" t="s">
        <v>103</v>
      </c>
      <c r="D442" s="22" t="s">
        <v>466</v>
      </c>
      <c r="E442" s="22"/>
      <c r="F442" s="20">
        <f>F443</f>
        <v>9000</v>
      </c>
      <c r="G442" s="20">
        <f>G443</f>
        <v>9500</v>
      </c>
      <c r="H442" s="20">
        <f>H443</f>
        <v>9900</v>
      </c>
    </row>
    <row r="443" spans="1:8" ht="12.75">
      <c r="A443" s="23" t="s">
        <v>115</v>
      </c>
      <c r="B443" s="22" t="s">
        <v>358</v>
      </c>
      <c r="C443" s="22" t="s">
        <v>103</v>
      </c>
      <c r="D443" s="22" t="s">
        <v>466</v>
      </c>
      <c r="E443" s="22" t="s">
        <v>116</v>
      </c>
      <c r="F443" s="20">
        <v>9000</v>
      </c>
      <c r="G443" s="20">
        <v>9500</v>
      </c>
      <c r="H443" s="20">
        <v>9900</v>
      </c>
    </row>
    <row r="444" spans="1:8" ht="76.5">
      <c r="A444" s="23" t="s">
        <v>467</v>
      </c>
      <c r="B444" s="22" t="s">
        <v>358</v>
      </c>
      <c r="C444" s="22" t="s">
        <v>103</v>
      </c>
      <c r="D444" s="22" t="s">
        <v>468</v>
      </c>
      <c r="E444" s="22"/>
      <c r="F444" s="20">
        <f>F445</f>
        <v>200</v>
      </c>
      <c r="G444" s="20">
        <f>G445</f>
        <v>200</v>
      </c>
      <c r="H444" s="20">
        <f>H445</f>
        <v>200</v>
      </c>
    </row>
    <row r="445" spans="1:8" ht="12.75">
      <c r="A445" s="23" t="s">
        <v>115</v>
      </c>
      <c r="B445" s="22" t="s">
        <v>358</v>
      </c>
      <c r="C445" s="22" t="s">
        <v>103</v>
      </c>
      <c r="D445" s="22" t="s">
        <v>468</v>
      </c>
      <c r="E445" s="22" t="s">
        <v>116</v>
      </c>
      <c r="F445" s="20">
        <v>200</v>
      </c>
      <c r="G445" s="20">
        <v>200</v>
      </c>
      <c r="H445" s="20">
        <v>200</v>
      </c>
    </row>
    <row r="446" spans="1:8" ht="38.25">
      <c r="A446" s="23" t="s">
        <v>469</v>
      </c>
      <c r="B446" s="22" t="s">
        <v>358</v>
      </c>
      <c r="C446" s="22" t="s">
        <v>103</v>
      </c>
      <c r="D446" s="22" t="s">
        <v>470</v>
      </c>
      <c r="E446" s="22"/>
      <c r="F446" s="20">
        <f>F447+F449</f>
        <v>143500</v>
      </c>
      <c r="G446" s="20">
        <f>G447+G449</f>
        <v>143500</v>
      </c>
      <c r="H446" s="20">
        <f>H447+H449</f>
        <v>143500</v>
      </c>
    </row>
    <row r="447" spans="1:8" ht="57" customHeight="1">
      <c r="A447" s="23" t="s">
        <v>471</v>
      </c>
      <c r="B447" s="22" t="s">
        <v>358</v>
      </c>
      <c r="C447" s="22" t="s">
        <v>103</v>
      </c>
      <c r="D447" s="22" t="s">
        <v>472</v>
      </c>
      <c r="E447" s="22"/>
      <c r="F447" s="20">
        <f>F448</f>
        <v>141000</v>
      </c>
      <c r="G447" s="20">
        <f>G448</f>
        <v>141000</v>
      </c>
      <c r="H447" s="20">
        <f>H448</f>
        <v>141000</v>
      </c>
    </row>
    <row r="448" spans="1:8" ht="12.75">
      <c r="A448" s="23" t="s">
        <v>115</v>
      </c>
      <c r="B448" s="22" t="s">
        <v>358</v>
      </c>
      <c r="C448" s="22" t="s">
        <v>103</v>
      </c>
      <c r="D448" s="22" t="s">
        <v>472</v>
      </c>
      <c r="E448" s="22" t="s">
        <v>116</v>
      </c>
      <c r="F448" s="20">
        <v>141000</v>
      </c>
      <c r="G448" s="20">
        <v>141000</v>
      </c>
      <c r="H448" s="20">
        <v>141000</v>
      </c>
    </row>
    <row r="449" spans="1:8" ht="25.5">
      <c r="A449" s="23" t="s">
        <v>473</v>
      </c>
      <c r="B449" s="22" t="s">
        <v>358</v>
      </c>
      <c r="C449" s="22" t="s">
        <v>103</v>
      </c>
      <c r="D449" s="22" t="s">
        <v>474</v>
      </c>
      <c r="E449" s="22"/>
      <c r="F449" s="20">
        <f>F450</f>
        <v>2500</v>
      </c>
      <c r="G449" s="20">
        <f>G450</f>
        <v>2500</v>
      </c>
      <c r="H449" s="20">
        <f>H450</f>
        <v>2500</v>
      </c>
    </row>
    <row r="450" spans="1:8" ht="12.75">
      <c r="A450" s="23" t="s">
        <v>115</v>
      </c>
      <c r="B450" s="22" t="s">
        <v>358</v>
      </c>
      <c r="C450" s="22" t="s">
        <v>103</v>
      </c>
      <c r="D450" s="22" t="s">
        <v>474</v>
      </c>
      <c r="E450" s="22" t="s">
        <v>116</v>
      </c>
      <c r="F450" s="20">
        <v>2500</v>
      </c>
      <c r="G450" s="20">
        <v>2500</v>
      </c>
      <c r="H450" s="20">
        <v>2500</v>
      </c>
    </row>
    <row r="451" spans="1:8" ht="12.75">
      <c r="A451" s="23" t="s">
        <v>475</v>
      </c>
      <c r="B451" s="22" t="s">
        <v>358</v>
      </c>
      <c r="C451" s="22" t="s">
        <v>103</v>
      </c>
      <c r="D451" s="22" t="s">
        <v>476</v>
      </c>
      <c r="E451" s="22"/>
      <c r="F451" s="20">
        <f>F452+F457</f>
        <v>1001000</v>
      </c>
      <c r="G451" s="20">
        <f>G452+G457</f>
        <v>1001000</v>
      </c>
      <c r="H451" s="20">
        <f>H452+H457</f>
        <v>0</v>
      </c>
    </row>
    <row r="452" spans="1:8" ht="25.5">
      <c r="A452" s="23" t="s">
        <v>477</v>
      </c>
      <c r="B452" s="22" t="s">
        <v>358</v>
      </c>
      <c r="C452" s="22" t="s">
        <v>103</v>
      </c>
      <c r="D452" s="22" t="s">
        <v>478</v>
      </c>
      <c r="E452" s="22"/>
      <c r="F452" s="20">
        <f>F453+F455</f>
        <v>152700</v>
      </c>
      <c r="G452" s="20">
        <f>G453+G455</f>
        <v>152700</v>
      </c>
      <c r="H452" s="20">
        <f>H453+H455</f>
        <v>0</v>
      </c>
    </row>
    <row r="453" spans="1:8" ht="63.75">
      <c r="A453" s="23" t="s">
        <v>479</v>
      </c>
      <c r="B453" s="22" t="s">
        <v>358</v>
      </c>
      <c r="C453" s="22" t="s">
        <v>103</v>
      </c>
      <c r="D453" s="22" t="s">
        <v>480</v>
      </c>
      <c r="E453" s="22"/>
      <c r="F453" s="20">
        <f>F454</f>
        <v>150000</v>
      </c>
      <c r="G453" s="20">
        <f>G454</f>
        <v>150000</v>
      </c>
      <c r="H453" s="20">
        <f>H454</f>
        <v>0</v>
      </c>
    </row>
    <row r="454" spans="1:8" ht="12.75">
      <c r="A454" s="23" t="s">
        <v>115</v>
      </c>
      <c r="B454" s="22" t="s">
        <v>358</v>
      </c>
      <c r="C454" s="22" t="s">
        <v>103</v>
      </c>
      <c r="D454" s="22" t="s">
        <v>480</v>
      </c>
      <c r="E454" s="22" t="s">
        <v>116</v>
      </c>
      <c r="F454" s="20">
        <v>150000</v>
      </c>
      <c r="G454" s="20">
        <v>150000</v>
      </c>
      <c r="H454" s="20">
        <v>0</v>
      </c>
    </row>
    <row r="455" spans="1:8" ht="25.5">
      <c r="A455" s="23" t="s">
        <v>481</v>
      </c>
      <c r="B455" s="22" t="s">
        <v>358</v>
      </c>
      <c r="C455" s="22" t="s">
        <v>103</v>
      </c>
      <c r="D455" s="22" t="s">
        <v>482</v>
      </c>
      <c r="E455" s="22"/>
      <c r="F455" s="20">
        <f>F456</f>
        <v>2700</v>
      </c>
      <c r="G455" s="20">
        <f>G456</f>
        <v>2700</v>
      </c>
      <c r="H455" s="20">
        <f>H456</f>
        <v>0</v>
      </c>
    </row>
    <row r="456" spans="1:8" ht="12.75">
      <c r="A456" s="23" t="s">
        <v>115</v>
      </c>
      <c r="B456" s="22" t="s">
        <v>358</v>
      </c>
      <c r="C456" s="22" t="s">
        <v>103</v>
      </c>
      <c r="D456" s="22" t="s">
        <v>482</v>
      </c>
      <c r="E456" s="22" t="s">
        <v>116</v>
      </c>
      <c r="F456" s="20">
        <v>2700</v>
      </c>
      <c r="G456" s="20">
        <v>2700</v>
      </c>
      <c r="H456" s="20">
        <v>0</v>
      </c>
    </row>
    <row r="457" spans="1:8" ht="38.25">
      <c r="A457" s="23" t="s">
        <v>483</v>
      </c>
      <c r="B457" s="22" t="s">
        <v>358</v>
      </c>
      <c r="C457" s="22" t="s">
        <v>103</v>
      </c>
      <c r="D457" s="22" t="s">
        <v>484</v>
      </c>
      <c r="E457" s="22"/>
      <c r="F457" s="20">
        <f>F458+F460+F462+F464</f>
        <v>848300</v>
      </c>
      <c r="G457" s="20">
        <f>G458+G460+G462+G464</f>
        <v>848300</v>
      </c>
      <c r="H457" s="20">
        <f>H458+H460+H462+H464</f>
        <v>0</v>
      </c>
    </row>
    <row r="458" spans="1:8" ht="38.25">
      <c r="A458" s="23" t="s">
        <v>485</v>
      </c>
      <c r="B458" s="22" t="s">
        <v>358</v>
      </c>
      <c r="C458" s="22" t="s">
        <v>103</v>
      </c>
      <c r="D458" s="22" t="s">
        <v>486</v>
      </c>
      <c r="E458" s="22"/>
      <c r="F458" s="20">
        <f>F459</f>
        <v>358700</v>
      </c>
      <c r="G458" s="20">
        <f>G459</f>
        <v>358700</v>
      </c>
      <c r="H458" s="20">
        <f>H459</f>
        <v>0</v>
      </c>
    </row>
    <row r="459" spans="1:8" ht="12.75">
      <c r="A459" s="23" t="s">
        <v>115</v>
      </c>
      <c r="B459" s="22" t="s">
        <v>358</v>
      </c>
      <c r="C459" s="22" t="s">
        <v>103</v>
      </c>
      <c r="D459" s="22" t="s">
        <v>486</v>
      </c>
      <c r="E459" s="22" t="s">
        <v>116</v>
      </c>
      <c r="F459" s="20">
        <v>358700</v>
      </c>
      <c r="G459" s="20">
        <v>358700</v>
      </c>
      <c r="H459" s="20">
        <v>0</v>
      </c>
    </row>
    <row r="460" spans="1:8" ht="76.5">
      <c r="A460" s="23" t="s">
        <v>487</v>
      </c>
      <c r="B460" s="22" t="s">
        <v>358</v>
      </c>
      <c r="C460" s="22" t="s">
        <v>103</v>
      </c>
      <c r="D460" s="22" t="s">
        <v>488</v>
      </c>
      <c r="E460" s="22"/>
      <c r="F460" s="20">
        <f>F461</f>
        <v>130000</v>
      </c>
      <c r="G460" s="20">
        <f>G461</f>
        <v>130000</v>
      </c>
      <c r="H460" s="20">
        <f>H461</f>
        <v>0</v>
      </c>
    </row>
    <row r="461" spans="1:8" ht="12.75">
      <c r="A461" s="23" t="s">
        <v>115</v>
      </c>
      <c r="B461" s="22" t="s">
        <v>358</v>
      </c>
      <c r="C461" s="22" t="s">
        <v>103</v>
      </c>
      <c r="D461" s="22" t="s">
        <v>488</v>
      </c>
      <c r="E461" s="22" t="s">
        <v>116</v>
      </c>
      <c r="F461" s="20">
        <v>130000</v>
      </c>
      <c r="G461" s="20">
        <v>130000</v>
      </c>
      <c r="H461" s="20">
        <v>0</v>
      </c>
    </row>
    <row r="462" spans="1:8" ht="51">
      <c r="A462" s="23" t="s">
        <v>489</v>
      </c>
      <c r="B462" s="22" t="s">
        <v>358</v>
      </c>
      <c r="C462" s="22" t="s">
        <v>103</v>
      </c>
      <c r="D462" s="22" t="s">
        <v>490</v>
      </c>
      <c r="E462" s="22"/>
      <c r="F462" s="20">
        <f>F463</f>
        <v>344800</v>
      </c>
      <c r="G462" s="20">
        <f>G463</f>
        <v>344800</v>
      </c>
      <c r="H462" s="20">
        <f>H463</f>
        <v>0</v>
      </c>
    </row>
    <row r="463" spans="1:8" ht="12.75">
      <c r="A463" s="23" t="s">
        <v>115</v>
      </c>
      <c r="B463" s="22" t="s">
        <v>358</v>
      </c>
      <c r="C463" s="22" t="s">
        <v>103</v>
      </c>
      <c r="D463" s="22" t="s">
        <v>490</v>
      </c>
      <c r="E463" s="22" t="s">
        <v>116</v>
      </c>
      <c r="F463" s="20">
        <v>344800</v>
      </c>
      <c r="G463" s="20">
        <v>344800</v>
      </c>
      <c r="H463" s="20">
        <v>0</v>
      </c>
    </row>
    <row r="464" spans="1:8" ht="25.5">
      <c r="A464" s="23" t="s">
        <v>491</v>
      </c>
      <c r="B464" s="22" t="s">
        <v>358</v>
      </c>
      <c r="C464" s="22" t="s">
        <v>103</v>
      </c>
      <c r="D464" s="22" t="s">
        <v>492</v>
      </c>
      <c r="E464" s="22"/>
      <c r="F464" s="20">
        <f>F465</f>
        <v>14800</v>
      </c>
      <c r="G464" s="20">
        <f>G465</f>
        <v>14800</v>
      </c>
      <c r="H464" s="20">
        <f>H465</f>
        <v>0</v>
      </c>
    </row>
    <row r="465" spans="1:8" ht="12.75">
      <c r="A465" s="23" t="s">
        <v>115</v>
      </c>
      <c r="B465" s="22" t="s">
        <v>358</v>
      </c>
      <c r="C465" s="22" t="s">
        <v>103</v>
      </c>
      <c r="D465" s="22" t="s">
        <v>492</v>
      </c>
      <c r="E465" s="22" t="s">
        <v>116</v>
      </c>
      <c r="F465" s="20">
        <v>14800</v>
      </c>
      <c r="G465" s="20">
        <v>14800</v>
      </c>
      <c r="H465" s="20">
        <v>0</v>
      </c>
    </row>
    <row r="466" spans="1:8" ht="12.75">
      <c r="A466" s="23" t="s">
        <v>90</v>
      </c>
      <c r="B466" s="22" t="s">
        <v>358</v>
      </c>
      <c r="C466" s="22" t="s">
        <v>103</v>
      </c>
      <c r="D466" s="22" t="s">
        <v>91</v>
      </c>
      <c r="E466" s="22"/>
      <c r="F466" s="20">
        <f aca="true" t="shared" si="48" ref="F466:H467">F467</f>
        <v>400000</v>
      </c>
      <c r="G466" s="20">
        <f t="shared" si="48"/>
        <v>0</v>
      </c>
      <c r="H466" s="20">
        <f t="shared" si="48"/>
        <v>0</v>
      </c>
    </row>
    <row r="467" spans="1:8" ht="25.5">
      <c r="A467" s="23" t="s">
        <v>493</v>
      </c>
      <c r="B467" s="22" t="s">
        <v>358</v>
      </c>
      <c r="C467" s="22" t="s">
        <v>103</v>
      </c>
      <c r="D467" s="22" t="s">
        <v>494</v>
      </c>
      <c r="E467" s="22"/>
      <c r="F467" s="20">
        <f t="shared" si="48"/>
        <v>400000</v>
      </c>
      <c r="G467" s="20">
        <f t="shared" si="48"/>
        <v>0</v>
      </c>
      <c r="H467" s="20">
        <f t="shared" si="48"/>
        <v>0</v>
      </c>
    </row>
    <row r="468" spans="1:8" ht="12.75">
      <c r="A468" s="23" t="s">
        <v>115</v>
      </c>
      <c r="B468" s="22" t="s">
        <v>358</v>
      </c>
      <c r="C468" s="22" t="s">
        <v>103</v>
      </c>
      <c r="D468" s="22" t="s">
        <v>494</v>
      </c>
      <c r="E468" s="22" t="s">
        <v>116</v>
      </c>
      <c r="F468" s="20">
        <v>400000</v>
      </c>
      <c r="G468" s="20">
        <v>0</v>
      </c>
      <c r="H468" s="20">
        <v>0</v>
      </c>
    </row>
    <row r="469" spans="1:8" ht="12.75">
      <c r="A469" s="29" t="s">
        <v>109</v>
      </c>
      <c r="B469" s="14" t="s">
        <v>358</v>
      </c>
      <c r="C469" s="14" t="s">
        <v>110</v>
      </c>
      <c r="D469" s="14"/>
      <c r="E469" s="14"/>
      <c r="F469" s="15">
        <f aca="true" t="shared" si="49" ref="F469:H470">F470</f>
        <v>15677000</v>
      </c>
      <c r="G469" s="15">
        <f t="shared" si="49"/>
        <v>0</v>
      </c>
      <c r="H469" s="15">
        <f t="shared" si="49"/>
        <v>0</v>
      </c>
    </row>
    <row r="470" spans="1:8" ht="12.75">
      <c r="A470" s="23" t="s">
        <v>475</v>
      </c>
      <c r="B470" s="22" t="s">
        <v>358</v>
      </c>
      <c r="C470" s="22" t="s">
        <v>110</v>
      </c>
      <c r="D470" s="22" t="s">
        <v>476</v>
      </c>
      <c r="E470" s="22"/>
      <c r="F470" s="20">
        <f t="shared" si="49"/>
        <v>15677000</v>
      </c>
      <c r="G470" s="20">
        <f t="shared" si="49"/>
        <v>0</v>
      </c>
      <c r="H470" s="20">
        <f t="shared" si="49"/>
        <v>0</v>
      </c>
    </row>
    <row r="471" spans="1:8" ht="25.5">
      <c r="A471" s="23" t="s">
        <v>495</v>
      </c>
      <c r="B471" s="22" t="s">
        <v>358</v>
      </c>
      <c r="C471" s="22" t="s">
        <v>110</v>
      </c>
      <c r="D471" s="22" t="s">
        <v>496</v>
      </c>
      <c r="E471" s="22"/>
      <c r="F471" s="20">
        <f>F472+F474</f>
        <v>15677000</v>
      </c>
      <c r="G471" s="20">
        <f>G472+G474</f>
        <v>0</v>
      </c>
      <c r="H471" s="20">
        <f>H472+H474</f>
        <v>0</v>
      </c>
    </row>
    <row r="472" spans="1:8" ht="76.5">
      <c r="A472" s="23" t="s">
        <v>497</v>
      </c>
      <c r="B472" s="22" t="s">
        <v>358</v>
      </c>
      <c r="C472" s="22" t="s">
        <v>110</v>
      </c>
      <c r="D472" s="22" t="s">
        <v>498</v>
      </c>
      <c r="E472" s="22"/>
      <c r="F472" s="20">
        <f>F473</f>
        <v>15404400</v>
      </c>
      <c r="G472" s="20">
        <f>G473</f>
        <v>0</v>
      </c>
      <c r="H472" s="20">
        <f>H473</f>
        <v>0</v>
      </c>
    </row>
    <row r="473" spans="1:8" ht="12.75">
      <c r="A473" s="23" t="s">
        <v>115</v>
      </c>
      <c r="B473" s="22" t="s">
        <v>358</v>
      </c>
      <c r="C473" s="22" t="s">
        <v>110</v>
      </c>
      <c r="D473" s="22" t="s">
        <v>498</v>
      </c>
      <c r="E473" s="22" t="s">
        <v>116</v>
      </c>
      <c r="F473" s="20">
        <v>15404400</v>
      </c>
      <c r="G473" s="20">
        <v>0</v>
      </c>
      <c r="H473" s="20">
        <v>0</v>
      </c>
    </row>
    <row r="474" spans="1:8" ht="76.5">
      <c r="A474" s="23" t="s">
        <v>499</v>
      </c>
      <c r="B474" s="22" t="s">
        <v>358</v>
      </c>
      <c r="C474" s="22" t="s">
        <v>110</v>
      </c>
      <c r="D474" s="22" t="s">
        <v>500</v>
      </c>
      <c r="E474" s="22"/>
      <c r="F474" s="20">
        <f>F475</f>
        <v>272600</v>
      </c>
      <c r="G474" s="20">
        <f>G475</f>
        <v>0</v>
      </c>
      <c r="H474" s="20">
        <f>H475</f>
        <v>0</v>
      </c>
    </row>
    <row r="475" spans="1:8" ht="12.75">
      <c r="A475" s="23" t="s">
        <v>115</v>
      </c>
      <c r="B475" s="22" t="s">
        <v>358</v>
      </c>
      <c r="C475" s="22" t="s">
        <v>110</v>
      </c>
      <c r="D475" s="22" t="s">
        <v>500</v>
      </c>
      <c r="E475" s="22" t="s">
        <v>116</v>
      </c>
      <c r="F475" s="20">
        <v>272600</v>
      </c>
      <c r="G475" s="20">
        <v>0</v>
      </c>
      <c r="H475" s="20">
        <v>0</v>
      </c>
    </row>
    <row r="476" spans="1:8" ht="12.75">
      <c r="A476" s="29" t="s">
        <v>501</v>
      </c>
      <c r="B476" s="14" t="s">
        <v>358</v>
      </c>
      <c r="C476" s="14" t="s">
        <v>502</v>
      </c>
      <c r="D476" s="14"/>
      <c r="E476" s="14"/>
      <c r="F476" s="15">
        <f>F477+F481</f>
        <v>7536600</v>
      </c>
      <c r="G476" s="15">
        <f>G477</f>
        <v>7848200</v>
      </c>
      <c r="H476" s="15">
        <f>H477</f>
        <v>7871300</v>
      </c>
    </row>
    <row r="477" spans="1:8" ht="25.5">
      <c r="A477" s="18" t="s">
        <v>53</v>
      </c>
      <c r="B477" s="22" t="s">
        <v>358</v>
      </c>
      <c r="C477" s="22" t="s">
        <v>502</v>
      </c>
      <c r="D477" s="22" t="s">
        <v>54</v>
      </c>
      <c r="E477" s="22"/>
      <c r="F477" s="20">
        <f>F478</f>
        <v>7515600</v>
      </c>
      <c r="G477" s="20">
        <f aca="true" t="shared" si="50" ref="G477:H479">G478</f>
        <v>7848200</v>
      </c>
      <c r="H477" s="20">
        <f t="shared" si="50"/>
        <v>7871300</v>
      </c>
    </row>
    <row r="478" spans="1:8" ht="76.5">
      <c r="A478" s="23" t="s">
        <v>55</v>
      </c>
      <c r="B478" s="22" t="s">
        <v>358</v>
      </c>
      <c r="C478" s="22" t="s">
        <v>502</v>
      </c>
      <c r="D478" s="22" t="s">
        <v>56</v>
      </c>
      <c r="E478" s="22"/>
      <c r="F478" s="20">
        <f>F479</f>
        <v>7515600</v>
      </c>
      <c r="G478" s="20">
        <f t="shared" si="50"/>
        <v>7848200</v>
      </c>
      <c r="H478" s="20">
        <f t="shared" si="50"/>
        <v>7871300</v>
      </c>
    </row>
    <row r="479" spans="1:8" ht="38.25">
      <c r="A479" s="23" t="s">
        <v>503</v>
      </c>
      <c r="B479" s="22" t="s">
        <v>358</v>
      </c>
      <c r="C479" s="22" t="s">
        <v>502</v>
      </c>
      <c r="D479" s="22" t="s">
        <v>504</v>
      </c>
      <c r="E479" s="22"/>
      <c r="F479" s="20">
        <f>F480</f>
        <v>7515600</v>
      </c>
      <c r="G479" s="20">
        <f t="shared" si="50"/>
        <v>7848200</v>
      </c>
      <c r="H479" s="20">
        <f t="shared" si="50"/>
        <v>7871300</v>
      </c>
    </row>
    <row r="480" spans="1:8" ht="25.5">
      <c r="A480" s="23" t="s">
        <v>81</v>
      </c>
      <c r="B480" s="22" t="s">
        <v>358</v>
      </c>
      <c r="C480" s="22" t="s">
        <v>502</v>
      </c>
      <c r="D480" s="22" t="s">
        <v>504</v>
      </c>
      <c r="E480" s="22" t="s">
        <v>82</v>
      </c>
      <c r="F480" s="20">
        <v>7515600</v>
      </c>
      <c r="G480" s="20">
        <v>7848200</v>
      </c>
      <c r="H480" s="20">
        <v>7871300</v>
      </c>
    </row>
    <row r="481" spans="1:8" ht="12.75">
      <c r="A481" s="23" t="s">
        <v>90</v>
      </c>
      <c r="B481" s="22" t="s">
        <v>358</v>
      </c>
      <c r="C481" s="22" t="s">
        <v>502</v>
      </c>
      <c r="D481" s="22" t="s">
        <v>91</v>
      </c>
      <c r="E481" s="22"/>
      <c r="F481" s="20">
        <f aca="true" t="shared" si="51" ref="F481:H482">F482</f>
        <v>21000</v>
      </c>
      <c r="G481" s="20">
        <f t="shared" si="51"/>
        <v>0</v>
      </c>
      <c r="H481" s="20">
        <f t="shared" si="51"/>
        <v>0</v>
      </c>
    </row>
    <row r="482" spans="1:8" ht="25.5">
      <c r="A482" s="23" t="s">
        <v>252</v>
      </c>
      <c r="B482" s="22" t="s">
        <v>358</v>
      </c>
      <c r="C482" s="22" t="s">
        <v>502</v>
      </c>
      <c r="D482" s="22" t="s">
        <v>253</v>
      </c>
      <c r="E482" s="22"/>
      <c r="F482" s="20">
        <f t="shared" si="51"/>
        <v>21000</v>
      </c>
      <c r="G482" s="20">
        <f t="shared" si="51"/>
        <v>0</v>
      </c>
      <c r="H482" s="20">
        <f t="shared" si="51"/>
        <v>0</v>
      </c>
    </row>
    <row r="483" spans="1:8" ht="25.5">
      <c r="A483" s="23" t="s">
        <v>81</v>
      </c>
      <c r="B483" s="22" t="s">
        <v>358</v>
      </c>
      <c r="C483" s="22" t="s">
        <v>502</v>
      </c>
      <c r="D483" s="22" t="s">
        <v>253</v>
      </c>
      <c r="E483" s="22" t="s">
        <v>82</v>
      </c>
      <c r="F483" s="20">
        <v>21000</v>
      </c>
      <c r="G483" s="20">
        <v>0</v>
      </c>
      <c r="H483" s="20">
        <v>0</v>
      </c>
    </row>
    <row r="484" spans="1:8" ht="25.5">
      <c r="A484" s="29" t="s">
        <v>518</v>
      </c>
      <c r="B484" s="14" t="s">
        <v>31</v>
      </c>
      <c r="C484" s="14" t="s">
        <v>20</v>
      </c>
      <c r="D484" s="14" t="s">
        <v>20</v>
      </c>
      <c r="E484" s="14" t="s">
        <v>20</v>
      </c>
      <c r="F484" s="15">
        <f>F485+F493+F497</f>
        <v>15350100</v>
      </c>
      <c r="G484" s="15">
        <f>G485+G493+G497</f>
        <v>22885000</v>
      </c>
      <c r="H484" s="15">
        <f>H485+H493+H497</f>
        <v>35845000</v>
      </c>
    </row>
    <row r="485" spans="1:8" ht="12.75">
      <c r="A485" s="29" t="s">
        <v>206</v>
      </c>
      <c r="B485" s="14" t="s">
        <v>31</v>
      </c>
      <c r="C485" s="14" t="s">
        <v>207</v>
      </c>
      <c r="D485" s="14" t="s">
        <v>20</v>
      </c>
      <c r="E485" s="14" t="s">
        <v>20</v>
      </c>
      <c r="F485" s="15">
        <f>F486+F491</f>
        <v>10950100</v>
      </c>
      <c r="G485" s="15">
        <f>G486</f>
        <v>7685000</v>
      </c>
      <c r="H485" s="15">
        <f>H486</f>
        <v>7745000</v>
      </c>
    </row>
    <row r="486" spans="1:8" ht="38.25">
      <c r="A486" s="29" t="s">
        <v>225</v>
      </c>
      <c r="B486" s="14" t="s">
        <v>31</v>
      </c>
      <c r="C486" s="14" t="s">
        <v>226</v>
      </c>
      <c r="D486" s="14" t="s">
        <v>20</v>
      </c>
      <c r="E486" s="14" t="s">
        <v>20</v>
      </c>
      <c r="F486" s="15">
        <f>F487</f>
        <v>7330000</v>
      </c>
      <c r="G486" s="15">
        <f aca="true" t="shared" si="52" ref="G486:H489">G487</f>
        <v>7685000</v>
      </c>
      <c r="H486" s="15">
        <f t="shared" si="52"/>
        <v>7745000</v>
      </c>
    </row>
    <row r="487" spans="1:8" ht="51">
      <c r="A487" s="23" t="s">
        <v>75</v>
      </c>
      <c r="B487" s="22" t="s">
        <v>31</v>
      </c>
      <c r="C487" s="22" t="s">
        <v>226</v>
      </c>
      <c r="D487" s="22" t="s">
        <v>76</v>
      </c>
      <c r="E487" s="22" t="s">
        <v>20</v>
      </c>
      <c r="F487" s="20">
        <f>F488</f>
        <v>7330000</v>
      </c>
      <c r="G487" s="20">
        <f t="shared" si="52"/>
        <v>7685000</v>
      </c>
      <c r="H487" s="20">
        <f t="shared" si="52"/>
        <v>7745000</v>
      </c>
    </row>
    <row r="488" spans="1:8" ht="12.75">
      <c r="A488" s="23" t="s">
        <v>77</v>
      </c>
      <c r="B488" s="22" t="s">
        <v>31</v>
      </c>
      <c r="C488" s="22" t="s">
        <v>226</v>
      </c>
      <c r="D488" s="22" t="s">
        <v>78</v>
      </c>
      <c r="E488" s="22"/>
      <c r="F488" s="20">
        <f>F489</f>
        <v>7330000</v>
      </c>
      <c r="G488" s="20">
        <f t="shared" si="52"/>
        <v>7685000</v>
      </c>
      <c r="H488" s="20">
        <f t="shared" si="52"/>
        <v>7745000</v>
      </c>
    </row>
    <row r="489" spans="1:8" ht="12.75">
      <c r="A489" s="23" t="s">
        <v>214</v>
      </c>
      <c r="B489" s="22" t="s">
        <v>31</v>
      </c>
      <c r="C489" s="22" t="s">
        <v>226</v>
      </c>
      <c r="D489" s="22" t="s">
        <v>215</v>
      </c>
      <c r="E489" s="22"/>
      <c r="F489" s="20">
        <f>F490</f>
        <v>7330000</v>
      </c>
      <c r="G489" s="20">
        <f t="shared" si="52"/>
        <v>7685000</v>
      </c>
      <c r="H489" s="20">
        <f t="shared" si="52"/>
        <v>7745000</v>
      </c>
    </row>
    <row r="490" spans="1:8" ht="25.5">
      <c r="A490" s="23" t="s">
        <v>81</v>
      </c>
      <c r="B490" s="22" t="s">
        <v>31</v>
      </c>
      <c r="C490" s="22" t="s">
        <v>226</v>
      </c>
      <c r="D490" s="22" t="s">
        <v>215</v>
      </c>
      <c r="E490" s="22" t="s">
        <v>82</v>
      </c>
      <c r="F490" s="20">
        <f>'[1]Бюджет'!I40</f>
        <v>7330000</v>
      </c>
      <c r="G490" s="20">
        <f>'[1]Бюджет'!K40</f>
        <v>7685000</v>
      </c>
      <c r="H490" s="20">
        <f>'[1]Бюджет'!L40</f>
        <v>7745000</v>
      </c>
    </row>
    <row r="491" spans="1:8" ht="12.75">
      <c r="A491" s="29" t="s">
        <v>236</v>
      </c>
      <c r="B491" s="14" t="s">
        <v>31</v>
      </c>
      <c r="C491" s="14" t="s">
        <v>237</v>
      </c>
      <c r="D491" s="22"/>
      <c r="E491" s="22"/>
      <c r="F491" s="20">
        <f>F492</f>
        <v>3620100</v>
      </c>
      <c r="G491" s="20">
        <f>G492</f>
        <v>0</v>
      </c>
      <c r="H491" s="20">
        <f>H492</f>
        <v>0</v>
      </c>
    </row>
    <row r="492" spans="1:8" ht="12.75">
      <c r="A492" s="23" t="s">
        <v>505</v>
      </c>
      <c r="B492" s="22" t="s">
        <v>31</v>
      </c>
      <c r="C492" s="22" t="s">
        <v>237</v>
      </c>
      <c r="D492" s="22" t="s">
        <v>506</v>
      </c>
      <c r="E492" s="22"/>
      <c r="F492" s="20">
        <v>3620100</v>
      </c>
      <c r="G492" s="20">
        <v>0</v>
      </c>
      <c r="H492" s="20">
        <v>0</v>
      </c>
    </row>
    <row r="493" spans="1:8" ht="25.5">
      <c r="A493" s="29" t="s">
        <v>507</v>
      </c>
      <c r="B493" s="14" t="s">
        <v>31</v>
      </c>
      <c r="C493" s="14" t="s">
        <v>508</v>
      </c>
      <c r="D493" s="14" t="s">
        <v>20</v>
      </c>
      <c r="E493" s="14" t="s">
        <v>20</v>
      </c>
      <c r="F493" s="15">
        <f aca="true" t="shared" si="53" ref="F493:H495">F494</f>
        <v>4400000</v>
      </c>
      <c r="G493" s="15">
        <f t="shared" si="53"/>
        <v>3000000</v>
      </c>
      <c r="H493" s="15">
        <f t="shared" si="53"/>
        <v>3000000</v>
      </c>
    </row>
    <row r="494" spans="1:8" ht="12.75">
      <c r="A494" s="25" t="s">
        <v>509</v>
      </c>
      <c r="B494" s="22" t="s">
        <v>31</v>
      </c>
      <c r="C494" s="22" t="s">
        <v>510</v>
      </c>
      <c r="D494" s="22" t="s">
        <v>511</v>
      </c>
      <c r="E494" s="22" t="s">
        <v>20</v>
      </c>
      <c r="F494" s="20">
        <f t="shared" si="53"/>
        <v>4400000</v>
      </c>
      <c r="G494" s="20">
        <f t="shared" si="53"/>
        <v>3000000</v>
      </c>
      <c r="H494" s="20">
        <f t="shared" si="53"/>
        <v>3000000</v>
      </c>
    </row>
    <row r="495" spans="1:8" ht="12.75">
      <c r="A495" s="23" t="s">
        <v>512</v>
      </c>
      <c r="B495" s="22" t="s">
        <v>31</v>
      </c>
      <c r="C495" s="22" t="s">
        <v>510</v>
      </c>
      <c r="D495" s="22" t="s">
        <v>513</v>
      </c>
      <c r="E495" s="22"/>
      <c r="F495" s="20">
        <f t="shared" si="53"/>
        <v>4400000</v>
      </c>
      <c r="G495" s="20">
        <f t="shared" si="53"/>
        <v>3000000</v>
      </c>
      <c r="H495" s="20">
        <f t="shared" si="53"/>
        <v>3000000</v>
      </c>
    </row>
    <row r="496" spans="1:8" ht="12.75">
      <c r="A496" s="23" t="s">
        <v>234</v>
      </c>
      <c r="B496" s="22" t="s">
        <v>31</v>
      </c>
      <c r="C496" s="22" t="s">
        <v>510</v>
      </c>
      <c r="D496" s="22" t="s">
        <v>513</v>
      </c>
      <c r="E496" s="22" t="s">
        <v>235</v>
      </c>
      <c r="F496" s="20">
        <v>4400000</v>
      </c>
      <c r="G496" s="20">
        <v>3000000</v>
      </c>
      <c r="H496" s="20">
        <v>3000000</v>
      </c>
    </row>
    <row r="497" spans="1:8" ht="12.75">
      <c r="A497" s="23" t="s">
        <v>514</v>
      </c>
      <c r="B497" s="22" t="s">
        <v>31</v>
      </c>
      <c r="C497" s="22"/>
      <c r="D497" s="22" t="s">
        <v>515</v>
      </c>
      <c r="E497" s="22"/>
      <c r="F497" s="20">
        <v>0</v>
      </c>
      <c r="G497" s="20">
        <v>12200000</v>
      </c>
      <c r="H497" s="20">
        <v>25100000</v>
      </c>
    </row>
    <row r="498" spans="1:8" ht="12.75">
      <c r="A498" s="35" t="s">
        <v>516</v>
      </c>
      <c r="B498" s="36"/>
      <c r="C498" s="37"/>
      <c r="D498" s="37"/>
      <c r="E498" s="37"/>
      <c r="F498" s="15">
        <f>F10+F90+F194+F344+F484</f>
        <v>482714400</v>
      </c>
      <c r="G498" s="15">
        <f>G10+G90+G194+G344+G484</f>
        <v>485254900</v>
      </c>
      <c r="H498" s="15">
        <f>H10+H90+H194+H344+H484</f>
        <v>501851400</v>
      </c>
    </row>
    <row r="499" spans="1:8" ht="12.75">
      <c r="A499" s="38"/>
      <c r="B499" s="39"/>
      <c r="C499" s="40"/>
      <c r="D499" s="40"/>
      <c r="E499" s="40"/>
      <c r="F499" s="41"/>
      <c r="G499" s="41"/>
      <c r="H499" s="41"/>
    </row>
    <row r="500" spans="1:8" ht="12.75">
      <c r="A500" s="38"/>
      <c r="B500" s="39"/>
      <c r="C500" s="40"/>
      <c r="D500" s="40"/>
      <c r="E500" s="40"/>
      <c r="F500" s="42"/>
      <c r="G500" s="41"/>
      <c r="H500" s="41"/>
    </row>
    <row r="501" spans="2:8" ht="14.25">
      <c r="B501" s="43"/>
      <c r="F501" s="44"/>
      <c r="G501" s="44"/>
      <c r="H501" s="44"/>
    </row>
    <row r="502" spans="2:8" ht="14.25">
      <c r="B502" s="43"/>
      <c r="F502" s="45"/>
      <c r="G502" s="45"/>
      <c r="H502" s="45"/>
    </row>
    <row r="503" spans="2:8" ht="14.25">
      <c r="B503" s="43"/>
      <c r="F503" s="45"/>
      <c r="G503" s="45"/>
      <c r="H503" s="45"/>
    </row>
    <row r="504" spans="2:8" ht="14.25">
      <c r="B504" s="43"/>
      <c r="F504" s="45"/>
      <c r="G504" s="45"/>
      <c r="H504" s="45"/>
    </row>
    <row r="505" spans="2:8" ht="14.25">
      <c r="B505" s="43"/>
      <c r="F505" s="45"/>
      <c r="G505" s="45"/>
      <c r="H505" s="45"/>
    </row>
    <row r="506" spans="2:8" ht="14.25">
      <c r="B506" s="43"/>
      <c r="F506" s="45"/>
      <c r="G506" s="45"/>
      <c r="H506" s="45"/>
    </row>
    <row r="507" spans="2:8" ht="14.25">
      <c r="B507" s="43"/>
      <c r="F507" s="45"/>
      <c r="G507" s="45"/>
      <c r="H507" s="45"/>
    </row>
    <row r="508" spans="2:8" ht="14.25">
      <c r="B508" s="43"/>
      <c r="F508" s="45"/>
      <c r="G508" s="45"/>
      <c r="H508" s="45"/>
    </row>
    <row r="509" spans="2:8" ht="14.25">
      <c r="B509" s="43"/>
      <c r="F509" s="45"/>
      <c r="G509" s="45"/>
      <c r="H509" s="45"/>
    </row>
    <row r="510" spans="2:8" ht="14.25">
      <c r="B510" s="43"/>
      <c r="F510" s="45"/>
      <c r="G510" s="45"/>
      <c r="H510" s="45"/>
    </row>
    <row r="511" spans="2:8" ht="14.25">
      <c r="B511" s="43"/>
      <c r="F511" s="45"/>
      <c r="G511" s="45"/>
      <c r="H511" s="45"/>
    </row>
    <row r="512" spans="2:8" ht="14.25">
      <c r="B512" s="43"/>
      <c r="F512" s="45"/>
      <c r="G512" s="45"/>
      <c r="H512" s="45"/>
    </row>
    <row r="513" spans="2:8" ht="14.25">
      <c r="B513" s="43"/>
      <c r="F513" s="45"/>
      <c r="G513" s="45"/>
      <c r="H513" s="45"/>
    </row>
    <row r="514" spans="2:8" ht="14.25">
      <c r="B514" s="43"/>
      <c r="F514" s="45"/>
      <c r="G514" s="45"/>
      <c r="H514" s="45"/>
    </row>
    <row r="515" spans="2:8" ht="14.25">
      <c r="B515" s="43"/>
      <c r="F515" s="45"/>
      <c r="G515" s="45"/>
      <c r="H515" s="45"/>
    </row>
    <row r="516" spans="2:8" ht="14.25">
      <c r="B516" s="43"/>
      <c r="F516" s="45"/>
      <c r="G516" s="45"/>
      <c r="H516" s="45"/>
    </row>
    <row r="517" spans="2:8" ht="14.25">
      <c r="B517" s="43"/>
      <c r="F517" s="45"/>
      <c r="G517" s="45"/>
      <c r="H517" s="45"/>
    </row>
    <row r="518" spans="2:8" ht="14.25">
      <c r="B518" s="43"/>
      <c r="F518" s="45"/>
      <c r="G518" s="45"/>
      <c r="H518" s="45"/>
    </row>
    <row r="519" spans="2:8" ht="14.25">
      <c r="B519" s="43"/>
      <c r="F519" s="45"/>
      <c r="G519" s="45"/>
      <c r="H519" s="45"/>
    </row>
    <row r="520" spans="2:8" ht="14.25">
      <c r="B520" s="43"/>
      <c r="F520" s="45"/>
      <c r="G520" s="45"/>
      <c r="H520" s="45"/>
    </row>
    <row r="521" spans="2:8" ht="14.25">
      <c r="B521" s="43"/>
      <c r="F521" s="45"/>
      <c r="G521" s="45"/>
      <c r="H521" s="45"/>
    </row>
    <row r="522" spans="2:8" ht="14.25">
      <c r="B522" s="43"/>
      <c r="F522" s="45"/>
      <c r="G522" s="45"/>
      <c r="H522" s="45"/>
    </row>
    <row r="523" spans="2:8" ht="14.25">
      <c r="B523" s="43"/>
      <c r="F523" s="45"/>
      <c r="G523" s="45"/>
      <c r="H523" s="45"/>
    </row>
    <row r="524" spans="2:8" ht="14.25">
      <c r="B524" s="43"/>
      <c r="F524" s="45"/>
      <c r="G524" s="45"/>
      <c r="H524" s="45"/>
    </row>
    <row r="525" spans="2:8" ht="14.25">
      <c r="B525" s="43"/>
      <c r="F525" s="45"/>
      <c r="G525" s="45"/>
      <c r="H525" s="45"/>
    </row>
    <row r="526" spans="2:8" ht="14.25">
      <c r="B526" s="43"/>
      <c r="F526" s="45"/>
      <c r="G526" s="45"/>
      <c r="H526" s="45"/>
    </row>
    <row r="527" spans="2:8" ht="14.25">
      <c r="B527" s="43"/>
      <c r="F527" s="45"/>
      <c r="G527" s="45"/>
      <c r="H527" s="45"/>
    </row>
    <row r="528" spans="2:8" ht="14.25">
      <c r="B528" s="43"/>
      <c r="F528" s="45"/>
      <c r="G528" s="45"/>
      <c r="H528" s="45"/>
    </row>
    <row r="529" spans="2:8" ht="14.25">
      <c r="B529" s="43"/>
      <c r="F529" s="45"/>
      <c r="G529" s="45"/>
      <c r="H529" s="45"/>
    </row>
    <row r="530" spans="2:8" ht="14.25">
      <c r="B530" s="43"/>
      <c r="F530" s="45"/>
      <c r="G530" s="45"/>
      <c r="H530" s="45"/>
    </row>
    <row r="531" spans="2:8" ht="14.25">
      <c r="B531" s="43"/>
      <c r="F531" s="45"/>
      <c r="G531" s="45"/>
      <c r="H531" s="45"/>
    </row>
    <row r="532" spans="2:8" ht="14.25">
      <c r="B532" s="43"/>
      <c r="F532" s="45"/>
      <c r="G532" s="45"/>
      <c r="H532" s="45"/>
    </row>
    <row r="533" spans="2:8" ht="14.25">
      <c r="B533" s="43"/>
      <c r="F533" s="45"/>
      <c r="G533" s="45"/>
      <c r="H533" s="45"/>
    </row>
    <row r="534" spans="2:8" ht="14.25">
      <c r="B534" s="43"/>
      <c r="F534" s="45"/>
      <c r="G534" s="45"/>
      <c r="H534" s="45"/>
    </row>
    <row r="535" spans="2:8" ht="14.25">
      <c r="B535" s="43"/>
      <c r="F535" s="45"/>
      <c r="G535" s="45"/>
      <c r="H535" s="45"/>
    </row>
    <row r="536" spans="2:8" ht="14.25">
      <c r="B536" s="43"/>
      <c r="F536" s="45"/>
      <c r="G536" s="45"/>
      <c r="H536" s="45"/>
    </row>
    <row r="537" spans="2:8" ht="14.25">
      <c r="B537" s="43"/>
      <c r="F537" s="45"/>
      <c r="G537" s="45"/>
      <c r="H537" s="45"/>
    </row>
    <row r="538" spans="2:8" ht="14.25">
      <c r="B538" s="43"/>
      <c r="F538" s="45"/>
      <c r="G538" s="45"/>
      <c r="H538" s="45"/>
    </row>
    <row r="539" spans="2:8" ht="14.25">
      <c r="B539" s="43"/>
      <c r="F539" s="45"/>
      <c r="G539" s="45"/>
      <c r="H539" s="45"/>
    </row>
    <row r="540" spans="2:8" ht="14.25">
      <c r="B540" s="43"/>
      <c r="F540" s="45"/>
      <c r="G540" s="45"/>
      <c r="H540" s="45"/>
    </row>
    <row r="541" spans="2:8" ht="14.25">
      <c r="B541" s="43"/>
      <c r="F541" s="45"/>
      <c r="G541" s="45"/>
      <c r="H541" s="45"/>
    </row>
    <row r="542" spans="2:8" ht="14.25">
      <c r="B542" s="43"/>
      <c r="F542" s="45"/>
      <c r="G542" s="45"/>
      <c r="H542" s="45"/>
    </row>
    <row r="543" spans="2:8" ht="14.25">
      <c r="B543" s="43"/>
      <c r="F543" s="45"/>
      <c r="G543" s="45"/>
      <c r="H543" s="45"/>
    </row>
    <row r="544" spans="2:8" ht="14.25">
      <c r="B544" s="43"/>
      <c r="F544" s="45"/>
      <c r="G544" s="45"/>
      <c r="H544" s="45"/>
    </row>
    <row r="545" spans="2:8" ht="14.25">
      <c r="B545" s="43"/>
      <c r="F545" s="45"/>
      <c r="G545" s="45"/>
      <c r="H545" s="45"/>
    </row>
    <row r="546" spans="2:8" ht="14.25">
      <c r="B546" s="43"/>
      <c r="F546" s="45"/>
      <c r="G546" s="45"/>
      <c r="H546" s="45"/>
    </row>
    <row r="547" spans="2:8" ht="14.25">
      <c r="B547" s="43"/>
      <c r="F547" s="45"/>
      <c r="G547" s="45"/>
      <c r="H547" s="45"/>
    </row>
    <row r="548" spans="2:8" ht="14.25">
      <c r="B548" s="43"/>
      <c r="F548" s="45"/>
      <c r="G548" s="45"/>
      <c r="H548" s="45"/>
    </row>
    <row r="549" spans="2:8" ht="14.25">
      <c r="B549" s="43"/>
      <c r="F549" s="45"/>
      <c r="G549" s="45"/>
      <c r="H549" s="45"/>
    </row>
    <row r="550" spans="2:8" ht="14.25">
      <c r="B550" s="43"/>
      <c r="F550" s="45"/>
      <c r="G550" s="45"/>
      <c r="H550" s="45"/>
    </row>
    <row r="551" spans="2:8" ht="14.25">
      <c r="B551" s="43"/>
      <c r="F551" s="45"/>
      <c r="G551" s="45"/>
      <c r="H551" s="45"/>
    </row>
    <row r="552" spans="2:8" ht="14.25">
      <c r="B552" s="43"/>
      <c r="F552" s="45"/>
      <c r="G552" s="45"/>
      <c r="H552" s="45"/>
    </row>
    <row r="553" spans="2:8" ht="14.25">
      <c r="B553" s="43"/>
      <c r="F553" s="45"/>
      <c r="G553" s="45"/>
      <c r="H553" s="45"/>
    </row>
    <row r="554" spans="2:8" ht="14.25">
      <c r="B554" s="43"/>
      <c r="F554" s="45"/>
      <c r="G554" s="45"/>
      <c r="H554" s="45"/>
    </row>
    <row r="555" spans="2:8" ht="14.25">
      <c r="B555" s="43"/>
      <c r="F555" s="45"/>
      <c r="G555" s="45"/>
      <c r="H555" s="45"/>
    </row>
    <row r="556" spans="2:8" ht="14.25">
      <c r="B556" s="43"/>
      <c r="F556" s="45"/>
      <c r="G556" s="45"/>
      <c r="H556" s="45"/>
    </row>
    <row r="557" spans="2:8" ht="14.25">
      <c r="B557" s="43"/>
      <c r="F557" s="45"/>
      <c r="G557" s="45"/>
      <c r="H557" s="45"/>
    </row>
    <row r="558" spans="2:8" ht="14.25">
      <c r="B558" s="43"/>
      <c r="F558" s="45"/>
      <c r="G558" s="45"/>
      <c r="H558" s="45"/>
    </row>
    <row r="559" spans="2:8" ht="14.25">
      <c r="B559" s="43"/>
      <c r="F559" s="45"/>
      <c r="G559" s="45"/>
      <c r="H559" s="45"/>
    </row>
    <row r="560" spans="2:8" ht="14.25">
      <c r="B560" s="43"/>
      <c r="F560" s="45"/>
      <c r="G560" s="45"/>
      <c r="H560" s="45"/>
    </row>
    <row r="561" spans="2:8" ht="14.25">
      <c r="B561" s="43"/>
      <c r="F561" s="45"/>
      <c r="G561" s="45"/>
      <c r="H561" s="45"/>
    </row>
    <row r="562" spans="2:8" ht="14.25">
      <c r="B562" s="43"/>
      <c r="F562" s="45"/>
      <c r="G562" s="45"/>
      <c r="H562" s="45"/>
    </row>
    <row r="563" spans="2:8" ht="14.25">
      <c r="B563" s="43"/>
      <c r="F563" s="45"/>
      <c r="G563" s="45"/>
      <c r="H563" s="45"/>
    </row>
    <row r="564" spans="2:8" ht="14.25">
      <c r="B564" s="43"/>
      <c r="F564" s="45"/>
      <c r="G564" s="45"/>
      <c r="H564" s="45"/>
    </row>
    <row r="565" spans="2:8" ht="14.25">
      <c r="B565" s="43"/>
      <c r="F565" s="45"/>
      <c r="G565" s="45"/>
      <c r="H565" s="45"/>
    </row>
    <row r="566" spans="2:8" ht="14.25">
      <c r="B566" s="43"/>
      <c r="F566" s="45"/>
      <c r="G566" s="45"/>
      <c r="H566" s="45"/>
    </row>
    <row r="567" spans="2:8" ht="14.25">
      <c r="B567" s="43"/>
      <c r="F567" s="45"/>
      <c r="G567" s="45"/>
      <c r="H567" s="45"/>
    </row>
    <row r="568" spans="2:8" ht="14.25">
      <c r="B568" s="43"/>
      <c r="F568" s="45"/>
      <c r="G568" s="45"/>
      <c r="H568" s="45"/>
    </row>
    <row r="569" spans="2:8" ht="14.25">
      <c r="B569" s="43"/>
      <c r="F569" s="45"/>
      <c r="G569" s="45"/>
      <c r="H569" s="45"/>
    </row>
    <row r="570" spans="2:8" ht="14.25">
      <c r="B570" s="43"/>
      <c r="F570" s="45"/>
      <c r="G570" s="45"/>
      <c r="H570" s="45"/>
    </row>
    <row r="571" spans="2:8" ht="14.25">
      <c r="B571" s="43"/>
      <c r="F571" s="45"/>
      <c r="G571" s="45"/>
      <c r="H571" s="45"/>
    </row>
    <row r="572" spans="2:8" ht="14.25">
      <c r="B572" s="43"/>
      <c r="F572" s="45"/>
      <c r="G572" s="45"/>
      <c r="H572" s="45"/>
    </row>
    <row r="573" spans="2:8" ht="14.25">
      <c r="B573" s="43"/>
      <c r="F573" s="45"/>
      <c r="G573" s="45"/>
      <c r="H573" s="45"/>
    </row>
    <row r="574" spans="2:8" ht="14.25">
      <c r="B574" s="43"/>
      <c r="F574" s="45"/>
      <c r="G574" s="45"/>
      <c r="H574" s="45"/>
    </row>
    <row r="575" spans="2:8" ht="14.25">
      <c r="B575" s="43"/>
      <c r="F575" s="45"/>
      <c r="G575" s="45"/>
      <c r="H575" s="45"/>
    </row>
    <row r="576" spans="2:8" ht="14.25">
      <c r="B576" s="43"/>
      <c r="F576" s="45"/>
      <c r="G576" s="45"/>
      <c r="H576" s="45"/>
    </row>
    <row r="577" spans="2:8" ht="14.25">
      <c r="B577" s="43"/>
      <c r="F577" s="45"/>
      <c r="G577" s="45"/>
      <c r="H577" s="45"/>
    </row>
    <row r="578" spans="2:8" ht="14.25">
      <c r="B578" s="43"/>
      <c r="F578" s="45"/>
      <c r="G578" s="45"/>
      <c r="H578" s="45"/>
    </row>
    <row r="579" spans="2:8" ht="14.25">
      <c r="B579" s="43"/>
      <c r="F579" s="45"/>
      <c r="G579" s="45"/>
      <c r="H579" s="45"/>
    </row>
    <row r="580" spans="2:8" ht="14.25">
      <c r="B580" s="43"/>
      <c r="F580" s="45"/>
      <c r="G580" s="45"/>
      <c r="H580" s="45"/>
    </row>
    <row r="581" spans="2:8" ht="14.25">
      <c r="B581" s="43"/>
      <c r="F581" s="45"/>
      <c r="G581" s="45"/>
      <c r="H581" s="45"/>
    </row>
    <row r="582" spans="2:8" ht="14.25">
      <c r="B582" s="43"/>
      <c r="F582" s="45"/>
      <c r="G582" s="45"/>
      <c r="H582" s="45"/>
    </row>
    <row r="583" spans="2:8" ht="14.25">
      <c r="B583" s="43"/>
      <c r="F583" s="45"/>
      <c r="G583" s="45"/>
      <c r="H583" s="45"/>
    </row>
    <row r="584" spans="2:8" ht="14.25">
      <c r="B584" s="43"/>
      <c r="F584" s="45"/>
      <c r="G584" s="45"/>
      <c r="H584" s="45"/>
    </row>
    <row r="585" spans="2:8" ht="14.25">
      <c r="B585" s="43"/>
      <c r="F585" s="45"/>
      <c r="G585" s="45"/>
      <c r="H585" s="45"/>
    </row>
    <row r="586" spans="2:8" ht="14.25">
      <c r="B586" s="43"/>
      <c r="F586" s="45"/>
      <c r="G586" s="45"/>
      <c r="H586" s="45"/>
    </row>
    <row r="587" spans="2:8" ht="14.25">
      <c r="B587" s="43"/>
      <c r="F587" s="45"/>
      <c r="G587" s="45"/>
      <c r="H587" s="45"/>
    </row>
    <row r="588" spans="2:8" ht="14.25">
      <c r="B588" s="43"/>
      <c r="F588" s="45"/>
      <c r="G588" s="45"/>
      <c r="H588" s="45"/>
    </row>
    <row r="589" spans="2:8" ht="14.25">
      <c r="B589" s="43"/>
      <c r="F589" s="45"/>
      <c r="G589" s="45"/>
      <c r="H589" s="45"/>
    </row>
    <row r="590" spans="2:8" ht="14.25">
      <c r="B590" s="43"/>
      <c r="F590" s="45"/>
      <c r="G590" s="45"/>
      <c r="H590" s="45"/>
    </row>
    <row r="591" spans="2:8" ht="14.25">
      <c r="B591" s="43"/>
      <c r="F591" s="45"/>
      <c r="G591" s="45"/>
      <c r="H591" s="45"/>
    </row>
    <row r="592" spans="2:8" ht="14.25">
      <c r="B592" s="43"/>
      <c r="F592" s="45"/>
      <c r="G592" s="45"/>
      <c r="H592" s="45"/>
    </row>
    <row r="593" spans="2:8" ht="14.25">
      <c r="B593" s="43"/>
      <c r="F593" s="45"/>
      <c r="G593" s="45"/>
      <c r="H593" s="45"/>
    </row>
    <row r="594" spans="2:8" ht="14.25">
      <c r="B594" s="43"/>
      <c r="F594" s="45"/>
      <c r="G594" s="45"/>
      <c r="H594" s="45"/>
    </row>
    <row r="595" spans="2:8" ht="14.25">
      <c r="B595" s="43"/>
      <c r="F595" s="45"/>
      <c r="G595" s="45"/>
      <c r="H595" s="45"/>
    </row>
    <row r="596" spans="2:8" ht="14.25">
      <c r="B596" s="43"/>
      <c r="F596" s="45"/>
      <c r="G596" s="45"/>
      <c r="H596" s="45"/>
    </row>
    <row r="597" spans="2:8" ht="14.25">
      <c r="B597" s="43"/>
      <c r="F597" s="45"/>
      <c r="G597" s="45"/>
      <c r="H597" s="45"/>
    </row>
    <row r="598" spans="2:8" ht="14.25">
      <c r="B598" s="43"/>
      <c r="F598" s="45"/>
      <c r="G598" s="45"/>
      <c r="H598" s="45"/>
    </row>
    <row r="599" spans="2:8" ht="14.25">
      <c r="B599" s="43"/>
      <c r="F599" s="45"/>
      <c r="G599" s="45"/>
      <c r="H599" s="45"/>
    </row>
    <row r="600" spans="2:8" ht="14.25">
      <c r="B600" s="43"/>
      <c r="F600" s="45"/>
      <c r="G600" s="45"/>
      <c r="H600" s="45"/>
    </row>
    <row r="601" spans="2:8" ht="14.25">
      <c r="B601" s="43"/>
      <c r="F601" s="45"/>
      <c r="G601" s="45"/>
      <c r="H601" s="45"/>
    </row>
    <row r="602" spans="2:8" ht="14.25">
      <c r="B602" s="43"/>
      <c r="F602" s="45"/>
      <c r="G602" s="45"/>
      <c r="H602" s="45"/>
    </row>
    <row r="603" spans="2:8" ht="14.25">
      <c r="B603" s="43"/>
      <c r="F603" s="45"/>
      <c r="G603" s="45"/>
      <c r="H603" s="45"/>
    </row>
    <row r="604" spans="2:8" ht="14.25">
      <c r="B604" s="43"/>
      <c r="F604" s="45"/>
      <c r="G604" s="45"/>
      <c r="H604" s="45"/>
    </row>
    <row r="605" spans="2:8" ht="14.25">
      <c r="B605" s="43"/>
      <c r="F605" s="45"/>
      <c r="G605" s="45"/>
      <c r="H605" s="45"/>
    </row>
    <row r="606" spans="2:8" ht="14.25">
      <c r="B606" s="43"/>
      <c r="F606" s="45"/>
      <c r="G606" s="45"/>
      <c r="H606" s="45"/>
    </row>
    <row r="607" spans="2:8" ht="14.25">
      <c r="B607" s="43"/>
      <c r="F607" s="45"/>
      <c r="G607" s="45"/>
      <c r="H607" s="45"/>
    </row>
    <row r="608" spans="2:8" ht="14.25">
      <c r="B608" s="43"/>
      <c r="F608" s="45"/>
      <c r="G608" s="45"/>
      <c r="H608" s="45"/>
    </row>
    <row r="609" spans="2:8" ht="14.25">
      <c r="B609" s="43"/>
      <c r="F609" s="45"/>
      <c r="G609" s="45"/>
      <c r="H609" s="45"/>
    </row>
    <row r="610" spans="2:8" ht="14.25">
      <c r="B610" s="43"/>
      <c r="F610" s="45"/>
      <c r="G610" s="45"/>
      <c r="H610" s="45"/>
    </row>
    <row r="611" spans="2:8" ht="14.25">
      <c r="B611" s="43"/>
      <c r="F611" s="45"/>
      <c r="G611" s="45"/>
      <c r="H611" s="45"/>
    </row>
    <row r="612" spans="2:8" ht="14.25">
      <c r="B612" s="43"/>
      <c r="F612" s="45"/>
      <c r="G612" s="45"/>
      <c r="H612" s="45"/>
    </row>
    <row r="613" spans="2:8" ht="14.25">
      <c r="B613" s="43"/>
      <c r="F613" s="45"/>
      <c r="G613" s="45"/>
      <c r="H613" s="45"/>
    </row>
    <row r="614" spans="2:8" ht="14.25">
      <c r="B614" s="43"/>
      <c r="F614" s="45"/>
      <c r="G614" s="45"/>
      <c r="H614" s="45"/>
    </row>
    <row r="615" spans="2:8" ht="14.25">
      <c r="B615" s="43"/>
      <c r="F615" s="45"/>
      <c r="G615" s="45"/>
      <c r="H615" s="45"/>
    </row>
    <row r="616" spans="2:8" ht="14.25">
      <c r="B616" s="43"/>
      <c r="F616" s="45"/>
      <c r="G616" s="45"/>
      <c r="H616" s="45"/>
    </row>
    <row r="617" spans="2:8" ht="14.25">
      <c r="B617" s="43"/>
      <c r="F617" s="45"/>
      <c r="G617" s="45"/>
      <c r="H617" s="45"/>
    </row>
    <row r="618" spans="2:8" ht="14.25">
      <c r="B618" s="43"/>
      <c r="F618" s="45"/>
      <c r="G618" s="45"/>
      <c r="H618" s="45"/>
    </row>
    <row r="619" spans="2:8" ht="14.25">
      <c r="B619" s="43"/>
      <c r="F619" s="45"/>
      <c r="G619" s="45"/>
      <c r="H619" s="45"/>
    </row>
    <row r="620" spans="2:8" ht="14.25">
      <c r="B620" s="43"/>
      <c r="F620" s="45"/>
      <c r="G620" s="45"/>
      <c r="H620" s="45"/>
    </row>
    <row r="621" spans="2:8" ht="14.25">
      <c r="B621" s="43"/>
      <c r="F621" s="45"/>
      <c r="G621" s="45"/>
      <c r="H621" s="45"/>
    </row>
    <row r="622" spans="2:8" ht="14.25">
      <c r="B622" s="43"/>
      <c r="F622" s="45"/>
      <c r="G622" s="45"/>
      <c r="H622" s="45"/>
    </row>
    <row r="623" spans="2:8" ht="14.25">
      <c r="B623" s="43"/>
      <c r="F623" s="45"/>
      <c r="G623" s="45"/>
      <c r="H623" s="45"/>
    </row>
    <row r="624" spans="2:8" ht="14.25">
      <c r="B624" s="43"/>
      <c r="F624" s="45"/>
      <c r="G624" s="45"/>
      <c r="H624" s="45"/>
    </row>
    <row r="625" spans="2:8" ht="14.25">
      <c r="B625" s="43"/>
      <c r="F625" s="45"/>
      <c r="G625" s="45"/>
      <c r="H625" s="45"/>
    </row>
    <row r="626" spans="2:8" ht="14.25">
      <c r="B626" s="43"/>
      <c r="F626" s="45"/>
      <c r="G626" s="45"/>
      <c r="H626" s="45"/>
    </row>
    <row r="627" spans="2:8" ht="14.25">
      <c r="B627" s="43"/>
      <c r="F627" s="45"/>
      <c r="G627" s="45"/>
      <c r="H627" s="45"/>
    </row>
    <row r="628" spans="2:8" ht="14.25">
      <c r="B628" s="43"/>
      <c r="F628" s="45"/>
      <c r="G628" s="45"/>
      <c r="H628" s="45"/>
    </row>
    <row r="629" spans="2:8" ht="14.25">
      <c r="B629" s="43"/>
      <c r="F629" s="45"/>
      <c r="G629" s="45"/>
      <c r="H629" s="45"/>
    </row>
    <row r="630" spans="2:8" ht="14.25">
      <c r="B630" s="43"/>
      <c r="F630" s="45"/>
      <c r="G630" s="45"/>
      <c r="H630" s="45"/>
    </row>
    <row r="631" spans="2:8" ht="14.25">
      <c r="B631" s="43"/>
      <c r="F631" s="45"/>
      <c r="G631" s="45"/>
      <c r="H631" s="45"/>
    </row>
    <row r="632" spans="2:8" ht="14.25">
      <c r="B632" s="43"/>
      <c r="F632" s="45"/>
      <c r="G632" s="45"/>
      <c r="H632" s="45"/>
    </row>
    <row r="633" spans="2:8" ht="14.25">
      <c r="B633" s="43"/>
      <c r="F633" s="45"/>
      <c r="G633" s="45"/>
      <c r="H633" s="45"/>
    </row>
    <row r="634" spans="2:8" ht="14.25">
      <c r="B634" s="43"/>
      <c r="F634" s="45"/>
      <c r="G634" s="45"/>
      <c r="H634" s="45"/>
    </row>
    <row r="635" spans="2:8" ht="14.25">
      <c r="B635" s="43"/>
      <c r="F635" s="45"/>
      <c r="G635" s="45"/>
      <c r="H635" s="45"/>
    </row>
    <row r="636" spans="2:8" ht="14.25">
      <c r="B636" s="43"/>
      <c r="F636" s="45"/>
      <c r="G636" s="45"/>
      <c r="H636" s="45"/>
    </row>
    <row r="637" spans="2:8" ht="14.25">
      <c r="B637" s="43"/>
      <c r="F637" s="45"/>
      <c r="G637" s="45"/>
      <c r="H637" s="45"/>
    </row>
    <row r="638" spans="2:8" ht="14.25">
      <c r="B638" s="43"/>
      <c r="F638" s="45"/>
      <c r="G638" s="45"/>
      <c r="H638" s="45"/>
    </row>
    <row r="639" spans="2:8" ht="14.25">
      <c r="B639" s="43"/>
      <c r="F639" s="45"/>
      <c r="G639" s="45"/>
      <c r="H639" s="45"/>
    </row>
    <row r="640" spans="2:8" ht="14.25">
      <c r="B640" s="43"/>
      <c r="F640" s="45"/>
      <c r="G640" s="45"/>
      <c r="H640" s="45"/>
    </row>
    <row r="641" spans="2:8" ht="14.25">
      <c r="B641" s="43"/>
      <c r="F641" s="45"/>
      <c r="G641" s="45"/>
      <c r="H641" s="45"/>
    </row>
    <row r="642" spans="2:8" ht="14.25">
      <c r="B642" s="43"/>
      <c r="F642" s="45"/>
      <c r="G642" s="45"/>
      <c r="H642" s="45"/>
    </row>
    <row r="643" spans="2:8" ht="14.25">
      <c r="B643" s="43"/>
      <c r="F643" s="45"/>
      <c r="G643" s="45"/>
      <c r="H643" s="45"/>
    </row>
    <row r="644" spans="2:8" ht="14.25">
      <c r="B644" s="43"/>
      <c r="F644" s="45"/>
      <c r="G644" s="45"/>
      <c r="H644" s="45"/>
    </row>
    <row r="645" spans="2:8" ht="14.25">
      <c r="B645" s="43"/>
      <c r="F645" s="45"/>
      <c r="G645" s="45"/>
      <c r="H645" s="45"/>
    </row>
    <row r="646" spans="2:8" ht="14.25">
      <c r="B646" s="43"/>
      <c r="F646" s="45"/>
      <c r="G646" s="45"/>
      <c r="H646" s="45"/>
    </row>
    <row r="647" spans="2:8" ht="14.25">
      <c r="B647" s="43"/>
      <c r="F647" s="45"/>
      <c r="G647" s="45"/>
      <c r="H647" s="45"/>
    </row>
    <row r="648" spans="2:8" ht="14.25">
      <c r="B648" s="43"/>
      <c r="F648" s="45"/>
      <c r="G648" s="45"/>
      <c r="H648" s="45"/>
    </row>
    <row r="649" spans="2:8" ht="14.25">
      <c r="B649" s="43"/>
      <c r="F649" s="45"/>
      <c r="G649" s="45"/>
      <c r="H649" s="45"/>
    </row>
    <row r="650" spans="2:8" ht="14.25">
      <c r="B650" s="43"/>
      <c r="F650" s="45"/>
      <c r="G650" s="45"/>
      <c r="H650" s="45"/>
    </row>
    <row r="651" spans="2:8" ht="14.25">
      <c r="B651" s="43"/>
      <c r="F651" s="45"/>
      <c r="G651" s="45"/>
      <c r="H651" s="45"/>
    </row>
    <row r="652" spans="2:8" ht="14.25">
      <c r="B652" s="43"/>
      <c r="F652" s="45"/>
      <c r="G652" s="45"/>
      <c r="H652" s="45"/>
    </row>
    <row r="653" spans="2:8" ht="14.25">
      <c r="B653" s="43"/>
      <c r="F653" s="45"/>
      <c r="G653" s="45"/>
      <c r="H653" s="45"/>
    </row>
    <row r="654" spans="2:8" ht="14.25">
      <c r="B654" s="43"/>
      <c r="F654" s="45"/>
      <c r="G654" s="45"/>
      <c r="H654" s="45"/>
    </row>
    <row r="655" spans="2:8" ht="14.25">
      <c r="B655" s="43"/>
      <c r="F655" s="45"/>
      <c r="G655" s="45"/>
      <c r="H655" s="45"/>
    </row>
    <row r="656" spans="2:8" ht="14.25">
      <c r="B656" s="43"/>
      <c r="F656" s="45"/>
      <c r="G656" s="45"/>
      <c r="H656" s="45"/>
    </row>
    <row r="657" spans="2:8" ht="14.25">
      <c r="B657" s="43"/>
      <c r="F657" s="45"/>
      <c r="G657" s="45"/>
      <c r="H657" s="45"/>
    </row>
    <row r="658" spans="2:8" ht="14.25">
      <c r="B658" s="43"/>
      <c r="F658" s="45"/>
      <c r="G658" s="45"/>
      <c r="H658" s="45"/>
    </row>
    <row r="659" spans="2:8" ht="14.25">
      <c r="B659" s="43"/>
      <c r="F659" s="45"/>
      <c r="G659" s="45"/>
      <c r="H659" s="45"/>
    </row>
    <row r="660" spans="2:8" ht="14.25">
      <c r="B660" s="43"/>
      <c r="F660" s="45"/>
      <c r="G660" s="45"/>
      <c r="H660" s="45"/>
    </row>
    <row r="661" spans="2:8" ht="14.25">
      <c r="B661" s="43"/>
      <c r="F661" s="45"/>
      <c r="G661" s="45"/>
      <c r="H661" s="45"/>
    </row>
    <row r="662" spans="2:8" ht="14.25">
      <c r="B662" s="43"/>
      <c r="F662" s="45"/>
      <c r="G662" s="45"/>
      <c r="H662" s="45"/>
    </row>
    <row r="663" spans="2:8" ht="14.25">
      <c r="B663" s="43"/>
      <c r="F663" s="45"/>
      <c r="G663" s="45"/>
      <c r="H663" s="45"/>
    </row>
    <row r="664" spans="2:8" ht="14.25">
      <c r="B664" s="43"/>
      <c r="F664" s="45"/>
      <c r="G664" s="45"/>
      <c r="H664" s="45"/>
    </row>
    <row r="665" spans="2:8" ht="14.25">
      <c r="B665" s="43"/>
      <c r="F665" s="45"/>
      <c r="G665" s="45"/>
      <c r="H665" s="45"/>
    </row>
    <row r="666" spans="2:8" ht="14.25">
      <c r="B666" s="43"/>
      <c r="F666" s="45"/>
      <c r="G666" s="45"/>
      <c r="H666" s="45"/>
    </row>
    <row r="667" spans="2:8" ht="14.25">
      <c r="B667" s="43"/>
      <c r="F667" s="45"/>
      <c r="G667" s="45"/>
      <c r="H667" s="45"/>
    </row>
    <row r="668" spans="2:8" ht="14.25">
      <c r="B668" s="43"/>
      <c r="F668" s="45"/>
      <c r="G668" s="45"/>
      <c r="H668" s="45"/>
    </row>
    <row r="669" spans="2:8" ht="14.25">
      <c r="B669" s="43"/>
      <c r="F669" s="45"/>
      <c r="G669" s="45"/>
      <c r="H669" s="45"/>
    </row>
    <row r="670" spans="2:8" ht="14.25">
      <c r="B670" s="43"/>
      <c r="F670" s="45"/>
      <c r="G670" s="45"/>
      <c r="H670" s="45"/>
    </row>
    <row r="671" spans="2:8" ht="14.25">
      <c r="B671" s="43"/>
      <c r="F671" s="45"/>
      <c r="G671" s="45"/>
      <c r="H671" s="45"/>
    </row>
    <row r="672" spans="2:8" ht="14.25">
      <c r="B672" s="43"/>
      <c r="F672" s="45"/>
      <c r="G672" s="45"/>
      <c r="H672" s="45"/>
    </row>
    <row r="673" spans="2:8" ht="14.25">
      <c r="B673" s="43"/>
      <c r="F673" s="45"/>
      <c r="G673" s="45"/>
      <c r="H673" s="45"/>
    </row>
    <row r="674" spans="2:8" ht="14.25">
      <c r="B674" s="43"/>
      <c r="F674" s="45"/>
      <c r="G674" s="45"/>
      <c r="H674" s="45"/>
    </row>
    <row r="675" spans="2:8" ht="14.25">
      <c r="B675" s="43"/>
      <c r="F675" s="45"/>
      <c r="G675" s="45"/>
      <c r="H675" s="45"/>
    </row>
    <row r="676" spans="2:8" ht="14.25">
      <c r="B676" s="43"/>
      <c r="F676" s="45"/>
      <c r="G676" s="45"/>
      <c r="H676" s="45"/>
    </row>
    <row r="677" spans="2:8" ht="14.25">
      <c r="B677" s="43"/>
      <c r="F677" s="45"/>
      <c r="G677" s="45"/>
      <c r="H677" s="45"/>
    </row>
    <row r="678" spans="2:8" ht="14.25">
      <c r="B678" s="43"/>
      <c r="F678" s="45"/>
      <c r="G678" s="45"/>
      <c r="H678" s="45"/>
    </row>
    <row r="679" spans="2:8" ht="14.25">
      <c r="B679" s="43"/>
      <c r="F679" s="45"/>
      <c r="G679" s="45"/>
      <c r="H679" s="45"/>
    </row>
    <row r="680" spans="2:8" ht="14.25">
      <c r="B680" s="43"/>
      <c r="F680" s="45"/>
      <c r="G680" s="45"/>
      <c r="H680" s="45"/>
    </row>
    <row r="681" spans="2:8" ht="14.25">
      <c r="B681" s="43"/>
      <c r="F681" s="45"/>
      <c r="G681" s="45"/>
      <c r="H681" s="45"/>
    </row>
    <row r="682" spans="2:8" ht="14.25">
      <c r="B682" s="43"/>
      <c r="F682" s="45"/>
      <c r="G682" s="45"/>
      <c r="H682" s="45"/>
    </row>
    <row r="683" spans="2:8" ht="14.25">
      <c r="B683" s="43"/>
      <c r="F683" s="45"/>
      <c r="G683" s="45"/>
      <c r="H683" s="45"/>
    </row>
    <row r="684" spans="2:8" ht="14.25">
      <c r="B684" s="43"/>
      <c r="F684" s="45"/>
      <c r="G684" s="45"/>
      <c r="H684" s="45"/>
    </row>
    <row r="685" spans="2:8" ht="14.25">
      <c r="B685" s="43"/>
      <c r="F685" s="45"/>
      <c r="G685" s="45"/>
      <c r="H685" s="45"/>
    </row>
    <row r="686" spans="2:8" ht="14.25">
      <c r="B686" s="43"/>
      <c r="F686" s="45"/>
      <c r="G686" s="45"/>
      <c r="H686" s="45"/>
    </row>
    <row r="687" spans="2:8" ht="14.25">
      <c r="B687" s="43"/>
      <c r="F687" s="45"/>
      <c r="G687" s="45"/>
      <c r="H687" s="45"/>
    </row>
    <row r="688" spans="2:8" ht="14.25">
      <c r="B688" s="43"/>
      <c r="F688" s="45"/>
      <c r="G688" s="45"/>
      <c r="H688" s="45"/>
    </row>
    <row r="689" spans="2:8" ht="14.25">
      <c r="B689" s="43"/>
      <c r="F689" s="45"/>
      <c r="G689" s="45"/>
      <c r="H689" s="45"/>
    </row>
    <row r="690" spans="2:8" ht="14.25">
      <c r="B690" s="43"/>
      <c r="F690" s="45"/>
      <c r="G690" s="45"/>
      <c r="H690" s="45"/>
    </row>
    <row r="691" spans="2:8" ht="14.25">
      <c r="B691" s="43"/>
      <c r="F691" s="45"/>
      <c r="G691" s="45"/>
      <c r="H691" s="45"/>
    </row>
    <row r="692" spans="2:8" ht="14.25">
      <c r="B692" s="43"/>
      <c r="F692" s="45"/>
      <c r="G692" s="45"/>
      <c r="H692" s="45"/>
    </row>
    <row r="693" spans="2:8" ht="14.25">
      <c r="B693" s="43"/>
      <c r="F693" s="45"/>
      <c r="G693" s="45"/>
      <c r="H693" s="45"/>
    </row>
    <row r="694" spans="2:8" ht="14.25">
      <c r="B694" s="43"/>
      <c r="F694" s="45"/>
      <c r="G694" s="45"/>
      <c r="H694" s="45"/>
    </row>
    <row r="695" spans="2:8" ht="14.25">
      <c r="B695" s="43"/>
      <c r="F695" s="45"/>
      <c r="G695" s="45"/>
      <c r="H695" s="45"/>
    </row>
    <row r="696" spans="2:8" ht="14.25">
      <c r="B696" s="43"/>
      <c r="F696" s="45"/>
      <c r="G696" s="45"/>
      <c r="H696" s="45"/>
    </row>
    <row r="697" spans="2:8" ht="14.25">
      <c r="B697" s="43"/>
      <c r="F697" s="45"/>
      <c r="G697" s="45"/>
      <c r="H697" s="45"/>
    </row>
    <row r="698" spans="2:8" ht="14.25">
      <c r="B698" s="43"/>
      <c r="F698" s="45"/>
      <c r="G698" s="45"/>
      <c r="H698" s="45"/>
    </row>
    <row r="699" spans="2:8" ht="14.25">
      <c r="B699" s="43"/>
      <c r="F699" s="45"/>
      <c r="G699" s="45"/>
      <c r="H699" s="45"/>
    </row>
    <row r="700" spans="2:8" ht="14.25">
      <c r="B700" s="43"/>
      <c r="F700" s="45"/>
      <c r="G700" s="45"/>
      <c r="H700" s="45"/>
    </row>
    <row r="701" spans="2:8" ht="14.25">
      <c r="B701" s="43"/>
      <c r="F701" s="45"/>
      <c r="G701" s="45"/>
      <c r="H701" s="45"/>
    </row>
    <row r="702" spans="2:8" ht="14.25">
      <c r="B702" s="43"/>
      <c r="F702" s="45"/>
      <c r="G702" s="45"/>
      <c r="H702" s="45"/>
    </row>
    <row r="703" spans="2:8" ht="14.25">
      <c r="B703" s="43"/>
      <c r="F703" s="45"/>
      <c r="G703" s="45"/>
      <c r="H703" s="45"/>
    </row>
    <row r="704" spans="2:8" ht="14.25">
      <c r="B704" s="43"/>
      <c r="F704" s="45"/>
      <c r="G704" s="45"/>
      <c r="H704" s="45"/>
    </row>
    <row r="705" spans="2:8" ht="14.25">
      <c r="B705" s="43"/>
      <c r="F705" s="45"/>
      <c r="G705" s="45"/>
      <c r="H705" s="45"/>
    </row>
    <row r="706" spans="2:8" ht="14.25">
      <c r="B706" s="43"/>
      <c r="F706" s="45"/>
      <c r="G706" s="45"/>
      <c r="H706" s="45"/>
    </row>
    <row r="707" spans="2:8" ht="14.25">
      <c r="B707" s="43"/>
      <c r="F707" s="45"/>
      <c r="G707" s="45"/>
      <c r="H707" s="45"/>
    </row>
    <row r="708" spans="2:8" ht="14.25">
      <c r="B708" s="43"/>
      <c r="F708" s="45"/>
      <c r="G708" s="45"/>
      <c r="H708" s="45"/>
    </row>
    <row r="709" spans="2:8" ht="14.25">
      <c r="B709" s="43"/>
      <c r="F709" s="45"/>
      <c r="G709" s="45"/>
      <c r="H709" s="45"/>
    </row>
    <row r="710" spans="2:8" ht="14.25">
      <c r="B710" s="43"/>
      <c r="F710" s="45"/>
      <c r="G710" s="45"/>
      <c r="H710" s="45"/>
    </row>
    <row r="711" spans="2:8" ht="14.25">
      <c r="B711" s="43"/>
      <c r="F711" s="45"/>
      <c r="G711" s="45"/>
      <c r="H711" s="45"/>
    </row>
    <row r="712" spans="2:8" ht="14.25">
      <c r="B712" s="43"/>
      <c r="F712" s="45"/>
      <c r="G712" s="45"/>
      <c r="H712" s="45"/>
    </row>
    <row r="713" spans="2:8" ht="14.25">
      <c r="B713" s="43"/>
      <c r="F713" s="45"/>
      <c r="G713" s="45"/>
      <c r="H713" s="45"/>
    </row>
    <row r="714" spans="2:8" ht="14.25">
      <c r="B714" s="43"/>
      <c r="F714" s="45"/>
      <c r="G714" s="45"/>
      <c r="H714" s="45"/>
    </row>
    <row r="715" spans="2:8" ht="14.25">
      <c r="B715" s="43"/>
      <c r="F715" s="45"/>
      <c r="G715" s="45"/>
      <c r="H715" s="45"/>
    </row>
    <row r="716" spans="2:8" ht="14.25">
      <c r="B716" s="43"/>
      <c r="F716" s="45"/>
      <c r="G716" s="45"/>
      <c r="H716" s="45"/>
    </row>
    <row r="717" spans="2:8" ht="14.25">
      <c r="B717" s="43"/>
      <c r="F717" s="45"/>
      <c r="G717" s="45"/>
      <c r="H717" s="45"/>
    </row>
    <row r="718" spans="2:8" ht="14.25">
      <c r="B718" s="43"/>
      <c r="F718" s="45"/>
      <c r="G718" s="45"/>
      <c r="H718" s="45"/>
    </row>
    <row r="719" spans="2:8" ht="14.25">
      <c r="B719" s="43"/>
      <c r="F719" s="45"/>
      <c r="G719" s="45"/>
      <c r="H719" s="45"/>
    </row>
    <row r="720" spans="2:8" ht="14.25">
      <c r="B720" s="43"/>
      <c r="F720" s="45"/>
      <c r="G720" s="45"/>
      <c r="H720" s="45"/>
    </row>
    <row r="721" spans="2:8" ht="14.25">
      <c r="B721" s="43"/>
      <c r="F721" s="45"/>
      <c r="G721" s="45"/>
      <c r="H721" s="45"/>
    </row>
    <row r="722" spans="2:8" ht="14.25">
      <c r="B722" s="43"/>
      <c r="F722" s="45"/>
      <c r="G722" s="45"/>
      <c r="H722" s="45"/>
    </row>
    <row r="723" spans="2:8" ht="14.25">
      <c r="B723" s="43"/>
      <c r="F723" s="45"/>
      <c r="G723" s="45"/>
      <c r="H723" s="45"/>
    </row>
    <row r="724" spans="2:8" ht="14.25">
      <c r="B724" s="43"/>
      <c r="F724" s="45"/>
      <c r="G724" s="45"/>
      <c r="H724" s="45"/>
    </row>
    <row r="725" spans="2:8" ht="14.25">
      <c r="B725" s="43"/>
      <c r="F725" s="45"/>
      <c r="G725" s="45"/>
      <c r="H725" s="45"/>
    </row>
    <row r="726" spans="2:8" ht="14.25">
      <c r="B726" s="43"/>
      <c r="F726" s="45"/>
      <c r="G726" s="45"/>
      <c r="H726" s="45"/>
    </row>
    <row r="727" spans="2:8" ht="14.25">
      <c r="B727" s="43"/>
      <c r="F727" s="45"/>
      <c r="G727" s="45"/>
      <c r="H727" s="45"/>
    </row>
    <row r="728" spans="2:8" ht="14.25">
      <c r="B728" s="43"/>
      <c r="F728" s="45"/>
      <c r="G728" s="45"/>
      <c r="H728" s="45"/>
    </row>
    <row r="729" spans="2:8" ht="14.25">
      <c r="B729" s="43"/>
      <c r="F729" s="45"/>
      <c r="G729" s="45"/>
      <c r="H729" s="45"/>
    </row>
    <row r="730" spans="2:8" ht="14.25">
      <c r="B730" s="43"/>
      <c r="F730" s="45"/>
      <c r="G730" s="45"/>
      <c r="H730" s="45"/>
    </row>
    <row r="731" spans="2:8" ht="14.25">
      <c r="B731" s="43"/>
      <c r="F731" s="45"/>
      <c r="G731" s="45"/>
      <c r="H731" s="45"/>
    </row>
    <row r="732" spans="2:8" ht="14.25">
      <c r="B732" s="43"/>
      <c r="F732" s="45"/>
      <c r="G732" s="45"/>
      <c r="H732" s="45"/>
    </row>
    <row r="733" spans="2:8" ht="14.25">
      <c r="B733" s="43"/>
      <c r="F733" s="45"/>
      <c r="G733" s="45"/>
      <c r="H733" s="45"/>
    </row>
    <row r="734" spans="2:8" ht="14.25">
      <c r="B734" s="43"/>
      <c r="F734" s="45"/>
      <c r="G734" s="45"/>
      <c r="H734" s="45"/>
    </row>
    <row r="735" spans="2:8" ht="14.25">
      <c r="B735" s="43"/>
      <c r="F735" s="45"/>
      <c r="G735" s="45"/>
      <c r="H735" s="45"/>
    </row>
    <row r="736" spans="2:8" ht="14.25">
      <c r="B736" s="43"/>
      <c r="F736" s="45"/>
      <c r="G736" s="45"/>
      <c r="H736" s="45"/>
    </row>
    <row r="737" spans="2:8" ht="14.25">
      <c r="B737" s="43"/>
      <c r="F737" s="45"/>
      <c r="G737" s="45"/>
      <c r="H737" s="45"/>
    </row>
    <row r="738" spans="2:8" ht="14.25">
      <c r="B738" s="43"/>
      <c r="F738" s="45"/>
      <c r="G738" s="45"/>
      <c r="H738" s="45"/>
    </row>
    <row r="739" spans="2:8" ht="14.25">
      <c r="B739" s="43"/>
      <c r="F739" s="45"/>
      <c r="G739" s="45"/>
      <c r="H739" s="45"/>
    </row>
    <row r="740" spans="2:8" ht="14.25">
      <c r="B740" s="43"/>
      <c r="F740" s="45"/>
      <c r="G740" s="45"/>
      <c r="H740" s="45"/>
    </row>
    <row r="741" spans="2:8" ht="14.25">
      <c r="B741" s="43"/>
      <c r="F741" s="45"/>
      <c r="G741" s="45"/>
      <c r="H741" s="45"/>
    </row>
    <row r="742" spans="2:8" ht="14.25">
      <c r="B742" s="43"/>
      <c r="F742" s="45"/>
      <c r="G742" s="45"/>
      <c r="H742" s="45"/>
    </row>
    <row r="743" spans="2:8" ht="14.25">
      <c r="B743" s="43"/>
      <c r="F743" s="45"/>
      <c r="G743" s="45"/>
      <c r="H743" s="45"/>
    </row>
    <row r="744" spans="2:8" ht="14.25">
      <c r="B744" s="43"/>
      <c r="F744" s="45"/>
      <c r="G744" s="45"/>
      <c r="H744" s="45"/>
    </row>
    <row r="745" spans="2:8" ht="14.25">
      <c r="B745" s="43"/>
      <c r="F745" s="45"/>
      <c r="G745" s="45"/>
      <c r="H745" s="45"/>
    </row>
    <row r="746" spans="2:8" ht="14.25">
      <c r="B746" s="43"/>
      <c r="F746" s="45"/>
      <c r="G746" s="45"/>
      <c r="H746" s="45"/>
    </row>
    <row r="747" spans="2:8" ht="14.25">
      <c r="B747" s="43"/>
      <c r="F747" s="45"/>
      <c r="G747" s="45"/>
      <c r="H747" s="45"/>
    </row>
    <row r="748" spans="2:8" ht="14.25">
      <c r="B748" s="43"/>
      <c r="F748" s="45"/>
      <c r="G748" s="45"/>
      <c r="H748" s="45"/>
    </row>
    <row r="749" spans="2:8" ht="14.25">
      <c r="B749" s="43"/>
      <c r="F749" s="45"/>
      <c r="G749" s="45"/>
      <c r="H749" s="45"/>
    </row>
    <row r="750" spans="2:8" ht="14.25">
      <c r="B750" s="43"/>
      <c r="F750" s="45"/>
      <c r="G750" s="45"/>
      <c r="H750" s="45"/>
    </row>
    <row r="751" spans="2:8" ht="14.25">
      <c r="B751" s="43"/>
      <c r="F751" s="45"/>
      <c r="G751" s="45"/>
      <c r="H751" s="45"/>
    </row>
    <row r="752" spans="2:8" ht="14.25">
      <c r="B752" s="43"/>
      <c r="F752" s="45"/>
      <c r="G752" s="45"/>
      <c r="H752" s="45"/>
    </row>
    <row r="753" spans="2:8" ht="14.25">
      <c r="B753" s="43"/>
      <c r="F753" s="45"/>
      <c r="G753" s="45"/>
      <c r="H753" s="45"/>
    </row>
    <row r="754" spans="2:8" ht="14.25">
      <c r="B754" s="43"/>
      <c r="F754" s="45"/>
      <c r="G754" s="45"/>
      <c r="H754" s="45"/>
    </row>
    <row r="755" spans="2:8" ht="14.25">
      <c r="B755" s="43"/>
      <c r="F755" s="45"/>
      <c r="G755" s="45"/>
      <c r="H755" s="45"/>
    </row>
    <row r="756" spans="2:8" ht="14.25">
      <c r="B756" s="43"/>
      <c r="F756" s="45"/>
      <c r="G756" s="45"/>
      <c r="H756" s="45"/>
    </row>
    <row r="757" spans="2:8" ht="14.25">
      <c r="B757" s="43"/>
      <c r="F757" s="45"/>
      <c r="G757" s="45"/>
      <c r="H757" s="45"/>
    </row>
    <row r="758" spans="2:8" ht="14.25">
      <c r="B758" s="43"/>
      <c r="F758" s="45"/>
      <c r="G758" s="45"/>
      <c r="H758" s="45"/>
    </row>
    <row r="759" spans="2:8" ht="14.25">
      <c r="B759" s="43"/>
      <c r="F759" s="45"/>
      <c r="G759" s="45"/>
      <c r="H759" s="45"/>
    </row>
    <row r="760" spans="2:8" ht="14.25">
      <c r="B760" s="43"/>
      <c r="F760" s="45"/>
      <c r="G760" s="45"/>
      <c r="H760" s="45"/>
    </row>
    <row r="761" spans="2:8" ht="14.25">
      <c r="B761" s="43"/>
      <c r="F761" s="45"/>
      <c r="G761" s="45"/>
      <c r="H761" s="45"/>
    </row>
    <row r="762" spans="2:8" ht="14.25">
      <c r="B762" s="43"/>
      <c r="F762" s="45"/>
      <c r="G762" s="45"/>
      <c r="H762" s="45"/>
    </row>
    <row r="763" spans="2:8" ht="14.25">
      <c r="B763" s="43"/>
      <c r="F763" s="45"/>
      <c r="G763" s="45"/>
      <c r="H763" s="45"/>
    </row>
    <row r="764" spans="2:8" ht="14.25">
      <c r="B764" s="43"/>
      <c r="F764" s="45"/>
      <c r="G764" s="45"/>
      <c r="H764" s="45"/>
    </row>
    <row r="765" spans="2:8" ht="14.25">
      <c r="B765" s="43"/>
      <c r="F765" s="45"/>
      <c r="G765" s="45"/>
      <c r="H765" s="45"/>
    </row>
    <row r="766" spans="2:8" ht="14.25">
      <c r="B766" s="43"/>
      <c r="F766" s="45"/>
      <c r="G766" s="45"/>
      <c r="H766" s="45"/>
    </row>
    <row r="767" spans="2:8" ht="14.25">
      <c r="B767" s="43"/>
      <c r="F767" s="45"/>
      <c r="G767" s="45"/>
      <c r="H767" s="45"/>
    </row>
    <row r="768" spans="2:8" ht="14.25">
      <c r="B768" s="43"/>
      <c r="F768" s="45"/>
      <c r="G768" s="45"/>
      <c r="H768" s="45"/>
    </row>
    <row r="769" spans="2:8" ht="14.25">
      <c r="B769" s="43"/>
      <c r="F769" s="45"/>
      <c r="G769" s="45"/>
      <c r="H769" s="45"/>
    </row>
    <row r="770" spans="2:8" ht="14.25">
      <c r="B770" s="43"/>
      <c r="F770" s="45"/>
      <c r="G770" s="45"/>
      <c r="H770" s="45"/>
    </row>
    <row r="771" spans="2:8" ht="14.25">
      <c r="B771" s="43"/>
      <c r="F771" s="45"/>
      <c r="G771" s="45"/>
      <c r="H771" s="45"/>
    </row>
    <row r="772" spans="2:8" ht="14.25">
      <c r="B772" s="43"/>
      <c r="F772" s="45"/>
      <c r="G772" s="45"/>
      <c r="H772" s="45"/>
    </row>
    <row r="773" spans="2:8" ht="14.25">
      <c r="B773" s="43"/>
      <c r="F773" s="45"/>
      <c r="G773" s="45"/>
      <c r="H773" s="45"/>
    </row>
    <row r="774" spans="2:8" ht="14.25">
      <c r="B774" s="43"/>
      <c r="F774" s="45"/>
      <c r="G774" s="45"/>
      <c r="H774" s="45"/>
    </row>
    <row r="775" spans="2:8" ht="14.25">
      <c r="B775" s="43"/>
      <c r="F775" s="45"/>
      <c r="G775" s="45"/>
      <c r="H775" s="45"/>
    </row>
    <row r="776" spans="2:8" ht="14.25">
      <c r="B776" s="43"/>
      <c r="F776" s="45"/>
      <c r="G776" s="45"/>
      <c r="H776" s="45"/>
    </row>
    <row r="777" spans="2:8" ht="14.25">
      <c r="B777" s="43"/>
      <c r="F777" s="45"/>
      <c r="G777" s="45"/>
      <c r="H777" s="45"/>
    </row>
    <row r="778" spans="2:8" ht="14.25">
      <c r="B778" s="43"/>
      <c r="F778" s="45"/>
      <c r="G778" s="45"/>
      <c r="H778" s="45"/>
    </row>
    <row r="779" spans="2:8" ht="14.25">
      <c r="B779" s="43"/>
      <c r="F779" s="45"/>
      <c r="G779" s="45"/>
      <c r="H779" s="45"/>
    </row>
    <row r="780" spans="2:8" ht="14.25">
      <c r="B780" s="43"/>
      <c r="F780" s="45"/>
      <c r="G780" s="45"/>
      <c r="H780" s="45"/>
    </row>
    <row r="781" spans="2:8" ht="14.25">
      <c r="B781" s="43"/>
      <c r="F781" s="45"/>
      <c r="G781" s="45"/>
      <c r="H781" s="45"/>
    </row>
    <row r="782" spans="2:8" ht="14.25">
      <c r="B782" s="43"/>
      <c r="F782" s="45"/>
      <c r="G782" s="45"/>
      <c r="H782" s="45"/>
    </row>
    <row r="783" spans="2:8" ht="14.25">
      <c r="B783" s="43"/>
      <c r="F783" s="45"/>
      <c r="G783" s="45"/>
      <c r="H783" s="45"/>
    </row>
    <row r="784" spans="2:8" ht="14.25">
      <c r="B784" s="43"/>
      <c r="F784" s="45"/>
      <c r="G784" s="45"/>
      <c r="H784" s="45"/>
    </row>
    <row r="785" spans="2:8" ht="14.25">
      <c r="B785" s="43"/>
      <c r="F785" s="45"/>
      <c r="G785" s="45"/>
      <c r="H785" s="45"/>
    </row>
    <row r="786" spans="2:8" ht="14.25">
      <c r="B786" s="43"/>
      <c r="F786" s="45"/>
      <c r="G786" s="45"/>
      <c r="H786" s="45"/>
    </row>
    <row r="787" spans="2:8" ht="14.25">
      <c r="B787" s="43"/>
      <c r="F787" s="45"/>
      <c r="G787" s="45"/>
      <c r="H787" s="45"/>
    </row>
    <row r="788" spans="2:8" ht="14.25">
      <c r="B788" s="43"/>
      <c r="F788" s="45"/>
      <c r="G788" s="45"/>
      <c r="H788" s="45"/>
    </row>
    <row r="789" spans="2:8" ht="14.25">
      <c r="B789" s="43"/>
      <c r="F789" s="45"/>
      <c r="G789" s="45"/>
      <c r="H789" s="45"/>
    </row>
    <row r="790" spans="2:8" ht="14.25">
      <c r="B790" s="43"/>
      <c r="F790" s="45"/>
      <c r="G790" s="45"/>
      <c r="H790" s="45"/>
    </row>
    <row r="791" spans="2:8" ht="14.25">
      <c r="B791" s="43"/>
      <c r="F791" s="45"/>
      <c r="G791" s="45"/>
      <c r="H791" s="45"/>
    </row>
    <row r="792" spans="2:8" ht="14.25">
      <c r="B792" s="43"/>
      <c r="F792" s="45"/>
      <c r="G792" s="45"/>
      <c r="H792" s="45"/>
    </row>
    <row r="793" spans="2:8" ht="14.25">
      <c r="B793" s="43"/>
      <c r="F793" s="45"/>
      <c r="G793" s="45"/>
      <c r="H793" s="45"/>
    </row>
    <row r="794" spans="2:8" ht="14.25">
      <c r="B794" s="43"/>
      <c r="F794" s="45"/>
      <c r="G794" s="45"/>
      <c r="H794" s="45"/>
    </row>
    <row r="795" spans="2:8" ht="14.25">
      <c r="B795" s="43"/>
      <c r="F795" s="45"/>
      <c r="G795" s="45"/>
      <c r="H795" s="45"/>
    </row>
    <row r="796" spans="2:8" ht="14.25">
      <c r="B796" s="43"/>
      <c r="F796" s="45"/>
      <c r="G796" s="45"/>
      <c r="H796" s="45"/>
    </row>
    <row r="797" spans="2:8" ht="14.25">
      <c r="B797" s="43"/>
      <c r="F797" s="45"/>
      <c r="G797" s="45"/>
      <c r="H797" s="45"/>
    </row>
    <row r="798" spans="2:8" ht="14.25">
      <c r="B798" s="43"/>
      <c r="F798" s="45"/>
      <c r="G798" s="45"/>
      <c r="H798" s="45"/>
    </row>
    <row r="799" spans="2:8" ht="14.25">
      <c r="B799" s="43"/>
      <c r="F799" s="45"/>
      <c r="G799" s="45"/>
      <c r="H799" s="45"/>
    </row>
    <row r="800" spans="2:8" ht="14.25">
      <c r="B800" s="43"/>
      <c r="F800" s="45"/>
      <c r="G800" s="45"/>
      <c r="H800" s="45"/>
    </row>
    <row r="801" spans="2:8" ht="14.25">
      <c r="B801" s="43"/>
      <c r="F801" s="45"/>
      <c r="G801" s="45"/>
      <c r="H801" s="45"/>
    </row>
    <row r="802" spans="2:8" ht="14.25">
      <c r="B802" s="43"/>
      <c r="F802" s="45"/>
      <c r="G802" s="45"/>
      <c r="H802" s="45"/>
    </row>
    <row r="803" spans="2:8" ht="14.25">
      <c r="B803" s="43"/>
      <c r="F803" s="45"/>
      <c r="G803" s="45"/>
      <c r="H803" s="45"/>
    </row>
    <row r="804" spans="2:8" ht="14.25">
      <c r="B804" s="43"/>
      <c r="F804" s="45"/>
      <c r="G804" s="45"/>
      <c r="H804" s="45"/>
    </row>
    <row r="805" spans="2:8" ht="14.25">
      <c r="B805" s="43"/>
      <c r="F805" s="45"/>
      <c r="G805" s="45"/>
      <c r="H805" s="45"/>
    </row>
    <row r="806" spans="2:8" ht="14.25">
      <c r="B806" s="43"/>
      <c r="F806" s="45"/>
      <c r="G806" s="45"/>
      <c r="H806" s="45"/>
    </row>
    <row r="807" spans="2:8" ht="14.25">
      <c r="B807" s="43"/>
      <c r="F807" s="45"/>
      <c r="G807" s="45"/>
      <c r="H807" s="45"/>
    </row>
    <row r="808" spans="2:8" ht="14.25">
      <c r="B808" s="43"/>
      <c r="F808" s="45"/>
      <c r="G808" s="45"/>
      <c r="H808" s="45"/>
    </row>
    <row r="809" spans="2:8" ht="14.25">
      <c r="B809" s="43"/>
      <c r="F809" s="45"/>
      <c r="G809" s="45"/>
      <c r="H809" s="45"/>
    </row>
    <row r="810" spans="2:8" ht="14.25">
      <c r="B810" s="43"/>
      <c r="F810" s="45"/>
      <c r="G810" s="45"/>
      <c r="H810" s="45"/>
    </row>
    <row r="811" spans="2:8" ht="14.25">
      <c r="B811" s="43"/>
      <c r="F811" s="45"/>
      <c r="G811" s="45"/>
      <c r="H811" s="45"/>
    </row>
    <row r="812" spans="2:8" ht="14.25">
      <c r="B812" s="43"/>
      <c r="F812" s="45"/>
      <c r="G812" s="45"/>
      <c r="H812" s="45"/>
    </row>
    <row r="813" spans="2:8" ht="14.25">
      <c r="B813" s="43"/>
      <c r="F813" s="45"/>
      <c r="G813" s="45"/>
      <c r="H813" s="45"/>
    </row>
    <row r="814" spans="2:8" ht="14.25">
      <c r="B814" s="43"/>
      <c r="F814" s="45"/>
      <c r="G814" s="45"/>
      <c r="H814" s="45"/>
    </row>
    <row r="815" spans="2:8" ht="14.25">
      <c r="B815" s="43"/>
      <c r="F815" s="45"/>
      <c r="G815" s="45"/>
      <c r="H815" s="45"/>
    </row>
    <row r="816" spans="2:8" ht="14.25">
      <c r="B816" s="43"/>
      <c r="F816" s="45"/>
      <c r="G816" s="45"/>
      <c r="H816" s="45"/>
    </row>
    <row r="817" spans="2:8" ht="14.25">
      <c r="B817" s="43"/>
      <c r="F817" s="45"/>
      <c r="G817" s="45"/>
      <c r="H817" s="45"/>
    </row>
    <row r="818" spans="2:8" ht="14.25">
      <c r="B818" s="43"/>
      <c r="F818" s="45"/>
      <c r="G818" s="45"/>
      <c r="H818" s="45"/>
    </row>
    <row r="819" spans="2:8" ht="14.25">
      <c r="B819" s="43"/>
      <c r="F819" s="45"/>
      <c r="G819" s="45"/>
      <c r="H819" s="45"/>
    </row>
    <row r="820" spans="2:8" ht="14.25">
      <c r="B820" s="43"/>
      <c r="F820" s="45"/>
      <c r="G820" s="45"/>
      <c r="H820" s="45"/>
    </row>
    <row r="821" spans="2:8" ht="14.25">
      <c r="B821" s="43"/>
      <c r="F821" s="45"/>
      <c r="G821" s="45"/>
      <c r="H821" s="45"/>
    </row>
    <row r="822" spans="2:8" ht="14.25">
      <c r="B822" s="43"/>
      <c r="F822" s="45"/>
      <c r="G822" s="45"/>
      <c r="H822" s="45"/>
    </row>
    <row r="823" spans="2:8" ht="14.25">
      <c r="B823" s="43"/>
      <c r="F823" s="45"/>
      <c r="G823" s="45"/>
      <c r="H823" s="45"/>
    </row>
    <row r="824" spans="2:8" ht="14.25">
      <c r="B824" s="43"/>
      <c r="F824" s="45"/>
      <c r="G824" s="45"/>
      <c r="H824" s="45"/>
    </row>
    <row r="825" spans="2:8" ht="14.25">
      <c r="B825" s="43"/>
      <c r="F825" s="45"/>
      <c r="G825" s="45"/>
      <c r="H825" s="45"/>
    </row>
    <row r="826" spans="2:8" ht="14.25">
      <c r="B826" s="43"/>
      <c r="F826" s="45"/>
      <c r="G826" s="45"/>
      <c r="H826" s="45"/>
    </row>
    <row r="827" spans="2:8" ht="14.25">
      <c r="B827" s="43"/>
      <c r="F827" s="45"/>
      <c r="G827" s="45"/>
      <c r="H827" s="45"/>
    </row>
    <row r="828" spans="2:8" ht="14.25">
      <c r="B828" s="43"/>
      <c r="F828" s="45"/>
      <c r="G828" s="45"/>
      <c r="H828" s="45"/>
    </row>
    <row r="829" spans="2:8" ht="14.25">
      <c r="B829" s="43"/>
      <c r="F829" s="45"/>
      <c r="G829" s="45"/>
      <c r="H829" s="45"/>
    </row>
    <row r="830" spans="2:8" ht="14.25">
      <c r="B830" s="43"/>
      <c r="F830" s="45"/>
      <c r="G830" s="45"/>
      <c r="H830" s="45"/>
    </row>
    <row r="831" spans="2:8" ht="14.25">
      <c r="B831" s="43"/>
      <c r="F831" s="45"/>
      <c r="G831" s="45"/>
      <c r="H831" s="45"/>
    </row>
    <row r="832" spans="2:8" ht="14.25">
      <c r="B832" s="43"/>
      <c r="F832" s="45"/>
      <c r="G832" s="45"/>
      <c r="H832" s="45"/>
    </row>
    <row r="833" spans="2:8" ht="14.25">
      <c r="B833" s="43"/>
      <c r="F833" s="45"/>
      <c r="G833" s="45"/>
      <c r="H833" s="45"/>
    </row>
    <row r="834" spans="2:8" ht="14.25">
      <c r="B834" s="43"/>
      <c r="F834" s="45"/>
      <c r="G834" s="45"/>
      <c r="H834" s="45"/>
    </row>
    <row r="835" spans="2:8" ht="14.25">
      <c r="B835" s="43"/>
      <c r="F835" s="45"/>
      <c r="G835" s="45"/>
      <c r="H835" s="45"/>
    </row>
    <row r="836" spans="2:8" ht="14.25">
      <c r="B836" s="43"/>
      <c r="F836" s="45"/>
      <c r="G836" s="45"/>
      <c r="H836" s="45"/>
    </row>
    <row r="837" spans="2:8" ht="14.25">
      <c r="B837" s="43"/>
      <c r="F837" s="45"/>
      <c r="G837" s="45"/>
      <c r="H837" s="45"/>
    </row>
    <row r="838" spans="2:8" ht="14.25">
      <c r="B838" s="43"/>
      <c r="F838" s="45"/>
      <c r="G838" s="45"/>
      <c r="H838" s="45"/>
    </row>
    <row r="839" spans="2:8" ht="14.25">
      <c r="B839" s="43"/>
      <c r="F839" s="45"/>
      <c r="G839" s="45"/>
      <c r="H839" s="45"/>
    </row>
    <row r="840" spans="2:8" ht="14.25">
      <c r="B840" s="43"/>
      <c r="F840" s="45"/>
      <c r="G840" s="45"/>
      <c r="H840" s="45"/>
    </row>
    <row r="841" spans="2:8" ht="14.25">
      <c r="B841" s="43"/>
      <c r="F841" s="45"/>
      <c r="G841" s="45"/>
      <c r="H841" s="45"/>
    </row>
    <row r="842" spans="2:8" ht="14.25">
      <c r="B842" s="43"/>
      <c r="F842" s="45"/>
      <c r="G842" s="45"/>
      <c r="H842" s="45"/>
    </row>
    <row r="843" spans="2:8" ht="14.25">
      <c r="B843" s="43"/>
      <c r="F843" s="45"/>
      <c r="G843" s="45"/>
      <c r="H843" s="45"/>
    </row>
    <row r="844" spans="2:8" ht="14.25">
      <c r="B844" s="43"/>
      <c r="F844" s="45"/>
      <c r="G844" s="45"/>
      <c r="H844" s="45"/>
    </row>
    <row r="845" spans="2:8" ht="14.25">
      <c r="B845" s="43"/>
      <c r="F845" s="45"/>
      <c r="G845" s="45"/>
      <c r="H845" s="45"/>
    </row>
    <row r="846" spans="2:8" ht="14.25">
      <c r="B846" s="43"/>
      <c r="F846" s="45"/>
      <c r="G846" s="45"/>
      <c r="H846" s="45"/>
    </row>
    <row r="847" spans="2:8" ht="14.25">
      <c r="B847" s="43"/>
      <c r="F847" s="45"/>
      <c r="G847" s="45"/>
      <c r="H847" s="45"/>
    </row>
    <row r="848" spans="2:8" ht="14.25">
      <c r="B848" s="43"/>
      <c r="F848" s="45"/>
      <c r="G848" s="45"/>
      <c r="H848" s="45"/>
    </row>
    <row r="849" spans="2:8" ht="14.25">
      <c r="B849" s="43"/>
      <c r="F849" s="45"/>
      <c r="G849" s="45"/>
      <c r="H849" s="45"/>
    </row>
    <row r="850" spans="2:8" ht="14.25">
      <c r="B850" s="43"/>
      <c r="F850" s="45"/>
      <c r="G850" s="45"/>
      <c r="H850" s="45"/>
    </row>
    <row r="851" spans="2:8" ht="14.25">
      <c r="B851" s="43"/>
      <c r="F851" s="45"/>
      <c r="G851" s="45"/>
      <c r="H851" s="45"/>
    </row>
    <row r="852" spans="2:8" ht="14.25">
      <c r="B852" s="43"/>
      <c r="F852" s="45"/>
      <c r="G852" s="45"/>
      <c r="H852" s="45"/>
    </row>
    <row r="853" spans="2:8" ht="14.25">
      <c r="B853" s="43"/>
      <c r="F853" s="45"/>
      <c r="G853" s="45"/>
      <c r="H853" s="45"/>
    </row>
    <row r="854" spans="2:8" ht="14.25">
      <c r="B854" s="43"/>
      <c r="F854" s="45"/>
      <c r="G854" s="45"/>
      <c r="H854" s="45"/>
    </row>
    <row r="855" spans="2:8" ht="14.25">
      <c r="B855" s="43"/>
      <c r="F855" s="45"/>
      <c r="G855" s="45"/>
      <c r="H855" s="45"/>
    </row>
    <row r="856" spans="2:8" ht="14.25">
      <c r="B856" s="43"/>
      <c r="F856" s="45"/>
      <c r="G856" s="45"/>
      <c r="H856" s="45"/>
    </row>
    <row r="857" spans="2:8" ht="14.25">
      <c r="B857" s="43"/>
      <c r="F857" s="45"/>
      <c r="G857" s="45"/>
      <c r="H857" s="45"/>
    </row>
    <row r="858" spans="2:8" ht="14.25">
      <c r="B858" s="43"/>
      <c r="F858" s="45"/>
      <c r="G858" s="45"/>
      <c r="H858" s="45"/>
    </row>
    <row r="859" spans="2:8" ht="14.25">
      <c r="B859" s="43"/>
      <c r="F859" s="45"/>
      <c r="G859" s="45"/>
      <c r="H859" s="45"/>
    </row>
    <row r="860" spans="2:8" ht="14.25">
      <c r="B860" s="43"/>
      <c r="F860" s="45"/>
      <c r="G860" s="45"/>
      <c r="H860" s="45"/>
    </row>
    <row r="861" spans="2:8" ht="14.25">
      <c r="B861" s="43"/>
      <c r="F861" s="45"/>
      <c r="G861" s="45"/>
      <c r="H861" s="45"/>
    </row>
    <row r="862" spans="2:8" ht="14.25">
      <c r="B862" s="43"/>
      <c r="F862" s="45"/>
      <c r="G862" s="45"/>
      <c r="H862" s="45"/>
    </row>
    <row r="863" spans="2:8" ht="14.25">
      <c r="B863" s="43"/>
      <c r="F863" s="45"/>
      <c r="G863" s="45"/>
      <c r="H863" s="45"/>
    </row>
    <row r="864" spans="2:8" ht="14.25">
      <c r="B864" s="43"/>
      <c r="F864" s="45"/>
      <c r="G864" s="45"/>
      <c r="H864" s="45"/>
    </row>
    <row r="865" spans="2:8" ht="14.25">
      <c r="B865" s="43"/>
      <c r="F865" s="45"/>
      <c r="G865" s="45"/>
      <c r="H865" s="45"/>
    </row>
    <row r="866" spans="2:8" ht="14.25">
      <c r="B866" s="43"/>
      <c r="F866" s="45"/>
      <c r="G866" s="45"/>
      <c r="H866" s="45"/>
    </row>
    <row r="867" spans="2:8" ht="14.25">
      <c r="B867" s="43"/>
      <c r="F867" s="45"/>
      <c r="G867" s="45"/>
      <c r="H867" s="45"/>
    </row>
    <row r="868" spans="2:8" ht="14.25">
      <c r="B868" s="43"/>
      <c r="F868" s="45"/>
      <c r="G868" s="45"/>
      <c r="H868" s="45"/>
    </row>
    <row r="869" spans="2:8" ht="14.25">
      <c r="B869" s="43"/>
      <c r="F869" s="45"/>
      <c r="G869" s="45"/>
      <c r="H869" s="45"/>
    </row>
    <row r="870" spans="2:8" ht="14.25">
      <c r="B870" s="43"/>
      <c r="F870" s="45"/>
      <c r="G870" s="45"/>
      <c r="H870" s="45"/>
    </row>
    <row r="871" spans="2:8" ht="14.25">
      <c r="B871" s="43"/>
      <c r="F871" s="45"/>
      <c r="G871" s="45"/>
      <c r="H871" s="45"/>
    </row>
    <row r="872" spans="2:8" ht="14.25">
      <c r="B872" s="43"/>
      <c r="F872" s="45"/>
      <c r="G872" s="45"/>
      <c r="H872" s="45"/>
    </row>
    <row r="873" spans="2:8" ht="14.25">
      <c r="B873" s="43"/>
      <c r="F873" s="45"/>
      <c r="G873" s="45"/>
      <c r="H873" s="45"/>
    </row>
    <row r="874" spans="2:8" ht="14.25">
      <c r="B874" s="43"/>
      <c r="F874" s="45"/>
      <c r="G874" s="45"/>
      <c r="H874" s="45"/>
    </row>
    <row r="875" spans="2:8" ht="14.25">
      <c r="B875" s="43"/>
      <c r="F875" s="45"/>
      <c r="G875" s="45"/>
      <c r="H875" s="45"/>
    </row>
    <row r="876" spans="2:8" ht="14.25">
      <c r="B876" s="43"/>
      <c r="F876" s="45"/>
      <c r="G876" s="45"/>
      <c r="H876" s="45"/>
    </row>
    <row r="877" spans="2:8" ht="14.25">
      <c r="B877" s="43"/>
      <c r="F877" s="45"/>
      <c r="G877" s="45"/>
      <c r="H877" s="45"/>
    </row>
    <row r="878" spans="2:8" ht="14.25">
      <c r="B878" s="43"/>
      <c r="F878" s="45"/>
      <c r="G878" s="45"/>
      <c r="H878" s="45"/>
    </row>
    <row r="879" spans="2:8" ht="14.25">
      <c r="B879" s="43"/>
      <c r="F879" s="45"/>
      <c r="G879" s="45"/>
      <c r="H879" s="45"/>
    </row>
    <row r="880" spans="2:8" ht="14.25">
      <c r="B880" s="43"/>
      <c r="F880" s="45"/>
      <c r="G880" s="45"/>
      <c r="H880" s="45"/>
    </row>
    <row r="881" spans="2:8" ht="14.25">
      <c r="B881" s="43"/>
      <c r="F881" s="45"/>
      <c r="G881" s="45"/>
      <c r="H881" s="45"/>
    </row>
    <row r="882" spans="2:8" ht="14.25">
      <c r="B882" s="43"/>
      <c r="F882" s="45"/>
      <c r="G882" s="45"/>
      <c r="H882" s="45"/>
    </row>
    <row r="883" spans="2:8" ht="14.25">
      <c r="B883" s="43"/>
      <c r="F883" s="45"/>
      <c r="G883" s="45"/>
      <c r="H883" s="45"/>
    </row>
    <row r="884" spans="2:8" ht="14.25">
      <c r="B884" s="43"/>
      <c r="F884" s="45"/>
      <c r="G884" s="45"/>
      <c r="H884" s="45"/>
    </row>
    <row r="885" spans="2:8" ht="14.25">
      <c r="B885" s="43"/>
      <c r="F885" s="45"/>
      <c r="G885" s="45"/>
      <c r="H885" s="45"/>
    </row>
    <row r="886" spans="2:8" ht="14.25">
      <c r="B886" s="43"/>
      <c r="F886" s="45"/>
      <c r="G886" s="45"/>
      <c r="H886" s="45"/>
    </row>
    <row r="887" spans="2:8" ht="14.25">
      <c r="B887" s="43"/>
      <c r="F887" s="45"/>
      <c r="G887" s="45"/>
      <c r="H887" s="45"/>
    </row>
    <row r="888" spans="2:8" ht="14.25">
      <c r="B888" s="43"/>
      <c r="F888" s="45"/>
      <c r="G888" s="45"/>
      <c r="H888" s="45"/>
    </row>
    <row r="889" spans="2:8" ht="14.25">
      <c r="B889" s="43"/>
      <c r="F889" s="45"/>
      <c r="G889" s="45"/>
      <c r="H889" s="45"/>
    </row>
    <row r="890" spans="2:8" ht="14.25">
      <c r="B890" s="43"/>
      <c r="F890" s="45"/>
      <c r="G890" s="45"/>
      <c r="H890" s="45"/>
    </row>
    <row r="891" spans="2:8" ht="14.25">
      <c r="B891" s="43"/>
      <c r="F891" s="45"/>
      <c r="G891" s="45"/>
      <c r="H891" s="45"/>
    </row>
    <row r="892" spans="2:8" ht="14.25">
      <c r="B892" s="43"/>
      <c r="F892" s="45"/>
      <c r="G892" s="45"/>
      <c r="H892" s="45"/>
    </row>
    <row r="893" spans="2:8" ht="14.25">
      <c r="B893" s="43"/>
      <c r="F893" s="45"/>
      <c r="G893" s="45"/>
      <c r="H893" s="45"/>
    </row>
    <row r="894" spans="2:8" ht="14.25">
      <c r="B894" s="43"/>
      <c r="F894" s="45"/>
      <c r="G894" s="45"/>
      <c r="H894" s="45"/>
    </row>
    <row r="895" spans="2:8" ht="14.25">
      <c r="B895" s="43"/>
      <c r="F895" s="45"/>
      <c r="G895" s="45"/>
      <c r="H895" s="45"/>
    </row>
    <row r="896" spans="2:8" ht="14.25">
      <c r="B896" s="43"/>
      <c r="F896" s="45"/>
      <c r="G896" s="45"/>
      <c r="H896" s="45"/>
    </row>
    <row r="897" spans="2:8" ht="14.25">
      <c r="B897" s="43"/>
      <c r="F897" s="45"/>
      <c r="G897" s="45"/>
      <c r="H897" s="45"/>
    </row>
    <row r="898" spans="2:8" ht="14.25">
      <c r="B898" s="43"/>
      <c r="F898" s="45"/>
      <c r="G898" s="45"/>
      <c r="H898" s="45"/>
    </row>
    <row r="899" spans="2:8" ht="14.25">
      <c r="B899" s="43"/>
      <c r="F899" s="45"/>
      <c r="G899" s="45"/>
      <c r="H899" s="45"/>
    </row>
    <row r="900" spans="2:8" ht="14.25">
      <c r="B900" s="43"/>
      <c r="F900" s="45"/>
      <c r="G900" s="45"/>
      <c r="H900" s="45"/>
    </row>
    <row r="901" spans="2:8" ht="14.25">
      <c r="B901" s="43"/>
      <c r="F901" s="45"/>
      <c r="G901" s="45"/>
      <c r="H901" s="45"/>
    </row>
    <row r="902" spans="2:8" ht="14.25">
      <c r="B902" s="43"/>
      <c r="F902" s="45"/>
      <c r="G902" s="45"/>
      <c r="H902" s="45"/>
    </row>
    <row r="903" spans="2:8" ht="14.25">
      <c r="B903" s="43"/>
      <c r="F903" s="45"/>
      <c r="G903" s="45"/>
      <c r="H903" s="45"/>
    </row>
    <row r="904" spans="2:8" ht="14.25">
      <c r="B904" s="43"/>
      <c r="F904" s="45"/>
      <c r="G904" s="45"/>
      <c r="H904" s="45"/>
    </row>
    <row r="905" spans="2:8" ht="14.25">
      <c r="B905" s="43"/>
      <c r="F905" s="45"/>
      <c r="G905" s="45"/>
      <c r="H905" s="45"/>
    </row>
    <row r="906" spans="2:8" ht="14.25">
      <c r="B906" s="43"/>
      <c r="F906" s="45"/>
      <c r="G906" s="45"/>
      <c r="H906" s="45"/>
    </row>
    <row r="907" spans="2:8" ht="14.25">
      <c r="B907" s="43"/>
      <c r="F907" s="45"/>
      <c r="G907" s="45"/>
      <c r="H907" s="45"/>
    </row>
    <row r="908" spans="2:8" ht="14.25">
      <c r="B908" s="43"/>
      <c r="F908" s="45"/>
      <c r="G908" s="45"/>
      <c r="H908" s="45"/>
    </row>
    <row r="909" spans="2:8" ht="14.25">
      <c r="B909" s="43"/>
      <c r="F909" s="45"/>
      <c r="G909" s="45"/>
      <c r="H909" s="45"/>
    </row>
    <row r="910" spans="2:8" ht="14.25">
      <c r="B910" s="43"/>
      <c r="F910" s="45"/>
      <c r="G910" s="45"/>
      <c r="H910" s="45"/>
    </row>
    <row r="911" spans="2:8" ht="14.25">
      <c r="B911" s="43"/>
      <c r="F911" s="45"/>
      <c r="G911" s="45"/>
      <c r="H911" s="45"/>
    </row>
    <row r="912" spans="2:8" ht="14.25">
      <c r="B912" s="43"/>
      <c r="F912" s="45"/>
      <c r="G912" s="45"/>
      <c r="H912" s="45"/>
    </row>
    <row r="913" spans="2:8" ht="14.25">
      <c r="B913" s="43"/>
      <c r="F913" s="45"/>
      <c r="G913" s="45"/>
      <c r="H913" s="45"/>
    </row>
    <row r="914" spans="2:8" ht="14.25">
      <c r="B914" s="43"/>
      <c r="F914" s="45"/>
      <c r="G914" s="45"/>
      <c r="H914" s="45"/>
    </row>
    <row r="915" spans="2:8" ht="14.25">
      <c r="B915" s="43"/>
      <c r="F915" s="45"/>
      <c r="G915" s="45"/>
      <c r="H915" s="45"/>
    </row>
    <row r="916" spans="2:8" ht="14.25">
      <c r="B916" s="43"/>
      <c r="F916" s="45"/>
      <c r="G916" s="45"/>
      <c r="H916" s="45"/>
    </row>
    <row r="917" spans="2:8" ht="14.25">
      <c r="B917" s="43"/>
      <c r="F917" s="45"/>
      <c r="G917" s="45"/>
      <c r="H917" s="45"/>
    </row>
    <row r="918" spans="2:8" ht="14.25">
      <c r="B918" s="43"/>
      <c r="F918" s="45"/>
      <c r="G918" s="45"/>
      <c r="H918" s="45"/>
    </row>
    <row r="919" spans="2:8" ht="14.25">
      <c r="B919" s="43"/>
      <c r="F919" s="45"/>
      <c r="G919" s="45"/>
      <c r="H919" s="45"/>
    </row>
    <row r="920" spans="2:8" ht="14.25">
      <c r="B920" s="43"/>
      <c r="F920" s="45"/>
      <c r="G920" s="45"/>
      <c r="H920" s="45"/>
    </row>
    <row r="921" spans="2:8" ht="14.25">
      <c r="B921" s="43"/>
      <c r="F921" s="45"/>
      <c r="G921" s="45"/>
      <c r="H921" s="45"/>
    </row>
    <row r="922" spans="2:8" ht="14.25">
      <c r="B922" s="43"/>
      <c r="F922" s="45"/>
      <c r="G922" s="45"/>
      <c r="H922" s="45"/>
    </row>
    <row r="923" spans="2:8" ht="14.25">
      <c r="B923" s="43"/>
      <c r="F923" s="45"/>
      <c r="G923" s="45"/>
      <c r="H923" s="45"/>
    </row>
    <row r="924" spans="2:8" ht="14.25">
      <c r="B924" s="43"/>
      <c r="F924" s="45"/>
      <c r="G924" s="45"/>
      <c r="H924" s="45"/>
    </row>
    <row r="925" spans="2:8" ht="14.25">
      <c r="B925" s="43"/>
      <c r="F925" s="45"/>
      <c r="G925" s="45"/>
      <c r="H925" s="45"/>
    </row>
    <row r="926" spans="2:8" ht="14.25">
      <c r="B926" s="43"/>
      <c r="F926" s="45"/>
      <c r="G926" s="45"/>
      <c r="H926" s="45"/>
    </row>
    <row r="927" spans="2:8" ht="14.25">
      <c r="B927" s="43"/>
      <c r="F927" s="45"/>
      <c r="G927" s="45"/>
      <c r="H927" s="45"/>
    </row>
    <row r="928" spans="2:8" ht="14.25">
      <c r="B928" s="43"/>
      <c r="F928" s="45"/>
      <c r="G928" s="45"/>
      <c r="H928" s="45"/>
    </row>
    <row r="929" spans="2:8" ht="14.25">
      <c r="B929" s="43"/>
      <c r="F929" s="45"/>
      <c r="G929" s="45"/>
      <c r="H929" s="45"/>
    </row>
  </sheetData>
  <sheetProtection/>
  <mergeCells count="5">
    <mergeCell ref="A6:H6"/>
    <mergeCell ref="E1:H1"/>
    <mergeCell ref="E2:H2"/>
    <mergeCell ref="E3:H3"/>
    <mergeCell ref="A5:H5"/>
  </mergeCells>
  <printOptions/>
  <pageMargins left="0.1968503937007874" right="0.1968503937007874" top="0.984251968503937" bottom="0.984251968503937"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Организация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Customer</dc:creator>
  <cp:keywords/>
  <dc:description/>
  <cp:lastModifiedBy>Customer</cp:lastModifiedBy>
  <cp:lastPrinted>2011-12-13T09:54:02Z</cp:lastPrinted>
  <dcterms:created xsi:type="dcterms:W3CDTF">2011-12-13T08:57:37Z</dcterms:created>
  <dcterms:modified xsi:type="dcterms:W3CDTF">2011-12-15T09:53:02Z</dcterms:modified>
  <cp:category/>
  <cp:version/>
  <cp:contentType/>
  <cp:contentStatus/>
</cp:coreProperties>
</file>