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7" i="1" l="1"/>
  <c r="F41" i="1"/>
  <c r="E42" i="1" l="1"/>
  <c r="E7" i="1"/>
  <c r="F39" i="1"/>
  <c r="G34" i="1" l="1"/>
  <c r="E34" i="1"/>
  <c r="D34" i="1"/>
  <c r="G33" i="1" l="1"/>
  <c r="E33" i="1"/>
  <c r="D33" i="1"/>
  <c r="G29" i="1" l="1"/>
  <c r="G26" i="1"/>
  <c r="G24" i="1"/>
  <c r="G19" i="1"/>
  <c r="G14" i="1"/>
  <c r="G12" i="1"/>
  <c r="G9" i="1"/>
  <c r="G8" i="1"/>
  <c r="G7" i="1" s="1"/>
  <c r="E9" i="1"/>
  <c r="F34" i="1"/>
  <c r="F33" i="1"/>
  <c r="D9" i="1"/>
  <c r="D14" i="1"/>
  <c r="E8" i="1"/>
  <c r="E12" i="1"/>
  <c r="E14" i="1"/>
  <c r="E19" i="1"/>
  <c r="E26" i="1"/>
  <c r="E29" i="1"/>
  <c r="D8" i="1"/>
  <c r="D12" i="1"/>
  <c r="D19" i="1"/>
  <c r="D26" i="1"/>
  <c r="D29" i="1"/>
  <c r="D7" i="1"/>
  <c r="D42" i="1"/>
  <c r="F38" i="1"/>
  <c r="F36" i="1"/>
  <c r="F35" i="1"/>
  <c r="F31" i="1"/>
  <c r="F30" i="1"/>
  <c r="F29" i="1"/>
  <c r="F28" i="1"/>
  <c r="F27" i="1"/>
  <c r="F26" i="1"/>
  <c r="F25" i="1"/>
  <c r="E24" i="1"/>
  <c r="D24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8" i="1"/>
  <c r="F7" i="1"/>
  <c r="B9" i="2"/>
  <c r="G42" i="1" l="1"/>
  <c r="F42" i="1"/>
</calcChain>
</file>

<file path=xl/sharedStrings.xml><?xml version="1.0" encoding="utf-8"?>
<sst xmlns="http://schemas.openxmlformats.org/spreadsheetml/2006/main" count="82" uniqueCount="81">
  <si>
    <t>Налог на доходы физических лиц</t>
  </si>
  <si>
    <t>НАЛОГИ НА ИМУЩЕСТВО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</si>
  <si>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</si>
  <si>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</si>
  <si>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</si>
  <si>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Дотации от других бюджетов бюджетной системы Российской Федерации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</si>
  <si>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</si>
  <si>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</si>
  <si>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</si>
  <si>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</si>
  <si>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</si>
  <si>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ШТРАФЫ,САНКЦИИ,ВОЗМЕЩЕНИЕ УЩЕРБА</t>
  </si>
  <si>
    <t>АДМИНИСТРАТИВНЫЕ ПЛАТЕЖИ И СБОРЫ</t>
  </si>
  <si>
    <t>Арендная плата за земельные участки</t>
  </si>
  <si>
    <t>Иные межбюджетные трансферты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</si>
  <si>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</si>
  <si>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</si>
  <si>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</si>
  <si>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</si>
  <si>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</t>
  </si>
  <si>
    <t>КОД</t>
  </si>
  <si>
    <t>НАИМЕНОВАНИЕ ДОХОДА</t>
  </si>
  <si>
    <t>Налог на прибыль организаций, зачисляемый в бюджеты бюджетной системы РФ</t>
  </si>
  <si>
    <t>Налог на прибыль организаций, зачисляемый в бюджеты субъектов РФ</t>
  </si>
  <si>
    <t>000 1 00 00000 00 0000 000</t>
  </si>
  <si>
    <t>000 1 01 00000 00 0000 000</t>
  </si>
  <si>
    <t xml:space="preserve">182 1 01 01012 02 0000 110 </t>
  </si>
  <si>
    <t xml:space="preserve">000 1 01 01010 00 0000 110 </t>
  </si>
  <si>
    <t xml:space="preserve">000 1 01 02000 01 0000 110 </t>
  </si>
  <si>
    <t>НАЛОГИ НА ПРИБЫЛЬ</t>
  </si>
  <si>
    <t>000 105  00000 00 0000 000</t>
  </si>
  <si>
    <t xml:space="preserve">182 1 05 02000 02 0000 110 </t>
  </si>
  <si>
    <t>000 1 06 00000 00 0000 000</t>
  </si>
  <si>
    <t xml:space="preserve">182 1 06 01000 00 0000 110 </t>
  </si>
  <si>
    <t xml:space="preserve">182 1 06 06000 00 0000 110 </t>
  </si>
  <si>
    <t>000 1 08 00000 00 0000 000</t>
  </si>
  <si>
    <t>Задолженность по отмененным налогам</t>
  </si>
  <si>
    <t>182 1 09 00000 00 0000 000</t>
  </si>
  <si>
    <t>017 1 11 05000 04 0000 120</t>
  </si>
  <si>
    <t>017 1 11 07014 04 0000 120</t>
  </si>
  <si>
    <t>017 1 11 09044 04 0000 120</t>
  </si>
  <si>
    <t>000 1 12 00000 00 0000 120</t>
  </si>
  <si>
    <t>000 1 13 00000 00 0000 000</t>
  </si>
  <si>
    <t>000 1 13 03000 00 0000 130</t>
  </si>
  <si>
    <t>Прочие доходы от продажи услуг от оказания платных услуг получателями средств бюджетов городских округов муниципальными учреждениями, находящимися в ведении органов местного самоуправления городских округов</t>
  </si>
  <si>
    <t>ДОХОДЫ ОТ ПРОДАЖИ МАТЕРИАЛЬНЫХ И НЕМАТЕРИАЛЬНЫХ АКТИВОВ</t>
  </si>
  <si>
    <t xml:space="preserve">000 1 14 00000 00 0000 000    </t>
  </si>
  <si>
    <t>017 1 14 02030 04 0000 440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</si>
  <si>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предприятий)</t>
  </si>
  <si>
    <t>017 1 14 06024 04 0000 430</t>
  </si>
  <si>
    <t xml:space="preserve">000 1 15 00000 00 0000 000    </t>
  </si>
  <si>
    <t>017 1 15 02040 04 0000 140</t>
  </si>
  <si>
    <t>Платежи взимаемые организациями городских округов за выполнение определенных функций</t>
  </si>
  <si>
    <t>000 1 16 00000 00 0000 000</t>
  </si>
  <si>
    <t>000 2 00 00000 00 0000 000</t>
  </si>
  <si>
    <t>Безвозмездные поступления от других бюджетов бюджетной системы РФ</t>
  </si>
  <si>
    <t>019 2 02 00000 00 0000 000</t>
  </si>
  <si>
    <t>019 2 02 01000 00 0000 151</t>
  </si>
  <si>
    <t>019 2 02 03000 04 0000 151</t>
  </si>
  <si>
    <t>019 2 02 02000 04 0000 151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</si>
  <si>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</si>
  <si>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</si>
  <si>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000 1 11 00000 00 0000 000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</si>
  <si>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</si>
  <si>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руб.</t>
  </si>
  <si>
    <t>Прогноз исполнения</t>
  </si>
  <si>
    <t>019 2 19 04000 04 0000 151</t>
  </si>
  <si>
    <t>Возврат остатков субвенций прошлых лет</t>
  </si>
  <si>
    <t>Уточненный план на 2013 год</t>
  </si>
  <si>
    <t>% исполнения к уточненному плану 2013 года</t>
  </si>
  <si>
    <t>019 2 18 04010 04 0000 151</t>
  </si>
  <si>
    <t>Доходы бюджетов городских округов от возврата бюджетными учреждениями остатков субсидий прошлых лет</t>
  </si>
  <si>
    <t>019 2 02 04999 04 9401 151</t>
  </si>
  <si>
    <t>Прочие межбюджетные трансферты передаваемые бюджетам городских округов</t>
  </si>
  <si>
    <t>019 2 02 04000 04 0000 151</t>
  </si>
  <si>
    <t>ПРОЧИЕ НЕНАЛОГОВЫЕ ДОХОДЫ</t>
  </si>
  <si>
    <t>Исполнено за 9 месяцев 2013 года</t>
  </si>
  <si>
    <t>Отчет об исполнении бюджета города Енисейска за 9 месяцев 2013 года</t>
  </si>
  <si>
    <t>св.200</t>
  </si>
  <si>
    <t>св.100</t>
  </si>
  <si>
    <t xml:space="preserve">Приложение №2                                     к Постановлению администрации                                       г.Енисейска  от "24" октября  2013   №307-п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</si>
</sst>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9.5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Border="1"/>
    <xf numFmtId="49" fontId="5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Border="1" applyAlignment="1"/>
    <xf numFmtId="0" fontId="0" fillId="0" borderId="0" xfId="0" applyBorder="1"/>
    <xf numFmtId="0" fontId="1" fillId="0" borderId="0" xfId="0" applyFont="1"/>
    <xf numFmtId="0" fontId="13" fillId="0" borderId="0" xfId="0" applyFont="1"/>
    <xf numFmtId="4" fontId="12" fillId="0" borderId="3" xfId="0" applyNumberFormat="1" applyFont="1" applyFill="1" applyBorder="1"/>
    <xf numFmtId="4" fontId="17" fillId="0" borderId="3" xfId="0" applyNumberFormat="1" applyFont="1" applyFill="1" applyBorder="1"/>
    <xf numFmtId="0" fontId="18" fillId="0" borderId="0" xfId="0" applyFont="1"/>
    <xf numFmtId="0" fontId="18" fillId="0" borderId="0" xfId="0" applyFont="1" applyFill="1"/>
    <xf numFmtId="0" fontId="14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7" fillId="0" borderId="5" xfId="1" applyFont="1" applyBorder="1" applyAlignment="1">
      <alignment horizontal="justify"/>
    </xf>
    <xf numFmtId="0" fontId="14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4" fontId="12" fillId="0" borderId="3" xfId="0" applyNumberFormat="1" applyFont="1" applyBorder="1"/>
    <xf numFmtId="164" fontId="12" fillId="0" borderId="3" xfId="0" applyNumberFormat="1" applyFont="1" applyBorder="1"/>
    <xf numFmtId="4" fontId="17" fillId="0" borderId="3" xfId="0" applyNumberFormat="1" applyFont="1" applyBorder="1"/>
    <xf numFmtId="4" fontId="12" fillId="0" borderId="6" xfId="0" applyNumberFormat="1" applyFont="1" applyFill="1" applyBorder="1"/>
    <xf numFmtId="4" fontId="12" fillId="0" borderId="6" xfId="0" applyNumberFormat="1" applyFont="1" applyBorder="1"/>
    <xf numFmtId="164" fontId="12" fillId="0" borderId="6" xfId="0" applyNumberFormat="1" applyFont="1" applyBorder="1"/>
    <xf numFmtId="0" fontId="11" fillId="0" borderId="3" xfId="0" applyFont="1" applyBorder="1" applyAlignment="1">
      <alignment horizontal="left" wrapText="1"/>
    </xf>
    <xf numFmtId="0" fontId="16" fillId="0" borderId="3" xfId="0" applyFont="1" applyBorder="1" applyAlignment="1">
      <alignment wrapText="1"/>
    </xf>
    <xf numFmtId="0" fontId="11" fillId="0" borderId="3" xfId="0" applyFont="1" applyBorder="1" applyAlignment="1"/>
    <xf numFmtId="0" fontId="14" fillId="0" borderId="3" xfId="0" applyFont="1" applyBorder="1" applyAlignment="1">
      <alignment horizontal="left" wrapText="1"/>
    </xf>
    <xf numFmtId="0" fontId="17" fillId="0" borderId="3" xfId="1" applyFont="1" applyBorder="1" applyAlignment="1">
      <alignment horizontal="justify"/>
    </xf>
    <xf numFmtId="0" fontId="14" fillId="0" borderId="3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3" fontId="19" fillId="0" borderId="2" xfId="0" applyNumberFormat="1" applyFont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0" fontId="19" fillId="0" borderId="7" xfId="0" applyFont="1" applyBorder="1" applyAlignment="1">
      <alignment wrapText="1"/>
    </xf>
    <xf numFmtId="164" fontId="12" fillId="0" borderId="3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B1" zoomScaleNormal="75" zoomScaleSheetLayoutView="100" workbookViewId="0">
      <selection activeCell="B2" sqref="B2:G2"/>
    </sheetView>
  </sheetViews>
  <sheetFormatPr defaultRowHeight="12.75" x14ac:dyDescent="0.2"/>
  <cols>
    <col min="1" max="1" width="3.42578125" hidden="1" customWidth="1"/>
    <col min="2" max="2" width="21" customWidth="1"/>
    <col min="3" max="3" width="48.85546875" customWidth="1"/>
    <col min="4" max="4" width="15.140625" customWidth="1"/>
    <col min="5" max="6" width="15.28515625" style="2" customWidth="1"/>
    <col min="7" max="7" width="14.5703125" customWidth="1"/>
    <col min="8" max="8" width="20.140625" customWidth="1"/>
    <col min="10" max="10" width="24.7109375" style="2" customWidth="1"/>
  </cols>
  <sheetData>
    <row r="1" spans="1:8" ht="48.75" customHeight="1" x14ac:dyDescent="0.2">
      <c r="B1" s="17"/>
      <c r="C1" s="17"/>
      <c r="D1" s="17"/>
      <c r="E1" s="50" t="s">
        <v>80</v>
      </c>
      <c r="F1" s="50"/>
      <c r="G1" s="51"/>
    </row>
    <row r="2" spans="1:8" ht="33.75" customHeight="1" x14ac:dyDescent="0.25">
      <c r="B2" s="52" t="s">
        <v>77</v>
      </c>
      <c r="C2" s="52"/>
      <c r="D2" s="52"/>
      <c r="E2" s="52"/>
      <c r="F2" s="52"/>
      <c r="G2" s="52"/>
    </row>
    <row r="3" spans="1:8" x14ac:dyDescent="0.2">
      <c r="B3" s="54" t="s">
        <v>64</v>
      </c>
      <c r="C3" s="55"/>
      <c r="D3" s="55"/>
      <c r="E3" s="55"/>
      <c r="F3" s="55"/>
      <c r="G3" s="55"/>
    </row>
    <row r="4" spans="1:8" ht="21.75" hidden="1" customHeight="1" thickBot="1" x14ac:dyDescent="0.25">
      <c r="B4" s="55"/>
      <c r="C4" s="55"/>
      <c r="D4" s="55"/>
      <c r="E4" s="55"/>
      <c r="F4" s="55"/>
      <c r="G4" s="55"/>
    </row>
    <row r="5" spans="1:8" ht="12.75" customHeight="1" x14ac:dyDescent="0.2">
      <c r="A5" s="1"/>
      <c r="B5" s="59" t="s">
        <v>20</v>
      </c>
      <c r="C5" s="59" t="s">
        <v>21</v>
      </c>
      <c r="D5" s="57" t="s">
        <v>68</v>
      </c>
      <c r="E5" s="58" t="s">
        <v>76</v>
      </c>
      <c r="F5" s="56" t="s">
        <v>69</v>
      </c>
      <c r="G5" s="56" t="s">
        <v>65</v>
      </c>
    </row>
    <row r="6" spans="1:8" ht="62.25" customHeight="1" x14ac:dyDescent="0.2">
      <c r="A6" s="1"/>
      <c r="B6" s="59"/>
      <c r="C6" s="59"/>
      <c r="D6" s="57"/>
      <c r="E6" s="58"/>
      <c r="F6" s="56"/>
      <c r="G6" s="56"/>
    </row>
    <row r="7" spans="1:8" ht="19.5" customHeight="1" x14ac:dyDescent="0.2">
      <c r="A7" s="18"/>
      <c r="B7" s="42" t="s">
        <v>24</v>
      </c>
      <c r="C7" s="36" t="s">
        <v>19</v>
      </c>
      <c r="D7" s="30">
        <f>SUM(D8+D12+D14+D17+D18+D19+D23+D26+D29+D31+D25)</f>
        <v>199925000</v>
      </c>
      <c r="E7" s="30">
        <f>SUM(E8+E12+E14+E17+E18+E19+E23+E26+E29+E31+E25+E32)</f>
        <v>148197145.34</v>
      </c>
      <c r="F7" s="31">
        <f>E7/D7*100</f>
        <v>74.126370058772039</v>
      </c>
      <c r="G7" s="30">
        <f>SUM(G8+G12+G14+G17+G18+G19+G23+G26+G29+G31+G25)</f>
        <v>199925000</v>
      </c>
      <c r="H7" s="19"/>
    </row>
    <row r="8" spans="1:8" ht="16.5" customHeight="1" x14ac:dyDescent="0.2">
      <c r="A8" s="19"/>
      <c r="B8" s="43" t="s">
        <v>25</v>
      </c>
      <c r="C8" s="24" t="s">
        <v>29</v>
      </c>
      <c r="D8" s="33">
        <f>SUM(D9+D11)</f>
        <v>155138400</v>
      </c>
      <c r="E8" s="34">
        <f>SUM(E9+E11)</f>
        <v>123019150.56999999</v>
      </c>
      <c r="F8" s="35">
        <f t="shared" ref="F8:F42" si="0">E8/D8*100</f>
        <v>79.296389913780203</v>
      </c>
      <c r="G8" s="33">
        <f>SUM(G9+G11)</f>
        <v>155138400</v>
      </c>
      <c r="H8" s="19"/>
    </row>
    <row r="9" spans="1:8" ht="30" customHeight="1" x14ac:dyDescent="0.2">
      <c r="A9" s="19"/>
      <c r="B9" s="44" t="s">
        <v>27</v>
      </c>
      <c r="C9" s="25" t="s">
        <v>22</v>
      </c>
      <c r="D9" s="20">
        <f>SUM(D10)</f>
        <v>3468500</v>
      </c>
      <c r="E9" s="20">
        <f>SUM(E10)</f>
        <v>7529524.6600000001</v>
      </c>
      <c r="F9" s="48" t="s">
        <v>78</v>
      </c>
      <c r="G9" s="20">
        <f>SUM(G10)</f>
        <v>3468500</v>
      </c>
      <c r="H9" s="19"/>
    </row>
    <row r="10" spans="1:8" ht="27.75" customHeight="1" x14ac:dyDescent="0.2">
      <c r="A10" s="19"/>
      <c r="B10" s="44" t="s">
        <v>26</v>
      </c>
      <c r="C10" s="26" t="s">
        <v>23</v>
      </c>
      <c r="D10" s="21">
        <v>3468500</v>
      </c>
      <c r="E10" s="21">
        <v>7529524.6600000001</v>
      </c>
      <c r="F10" s="49" t="s">
        <v>78</v>
      </c>
      <c r="G10" s="21">
        <v>3468500</v>
      </c>
      <c r="H10" s="22"/>
    </row>
    <row r="11" spans="1:8" ht="17.25" customHeight="1" x14ac:dyDescent="0.2">
      <c r="A11" s="22"/>
      <c r="B11" s="44" t="s">
        <v>28</v>
      </c>
      <c r="C11" s="26" t="s">
        <v>0</v>
      </c>
      <c r="D11" s="21">
        <v>151669900</v>
      </c>
      <c r="E11" s="21">
        <v>115489625.91</v>
      </c>
      <c r="F11" s="31">
        <f t="shared" si="0"/>
        <v>76.145382775356225</v>
      </c>
      <c r="G11" s="21">
        <v>151669900</v>
      </c>
      <c r="H11" s="22"/>
    </row>
    <row r="12" spans="1:8" ht="19.5" customHeight="1" x14ac:dyDescent="0.2">
      <c r="A12" s="22"/>
      <c r="B12" s="45" t="s">
        <v>30</v>
      </c>
      <c r="C12" s="25" t="s">
        <v>8</v>
      </c>
      <c r="D12" s="20">
        <f>SUM(D13)</f>
        <v>15306000</v>
      </c>
      <c r="E12" s="30">
        <f>SUM(E13)</f>
        <v>11214552.460000001</v>
      </c>
      <c r="F12" s="31">
        <f t="shared" si="0"/>
        <v>73.268995557297799</v>
      </c>
      <c r="G12" s="20">
        <f>SUM(G13)</f>
        <v>15306000</v>
      </c>
      <c r="H12" s="19"/>
    </row>
    <row r="13" spans="1:8" ht="27.75" customHeight="1" x14ac:dyDescent="0.2">
      <c r="A13" s="19"/>
      <c r="B13" s="44" t="s">
        <v>31</v>
      </c>
      <c r="C13" s="26" t="s">
        <v>6</v>
      </c>
      <c r="D13" s="21">
        <v>15306000</v>
      </c>
      <c r="E13" s="21">
        <v>11214552.460000001</v>
      </c>
      <c r="F13" s="31">
        <f t="shared" si="0"/>
        <v>73.268995557297799</v>
      </c>
      <c r="G13" s="21">
        <v>15306000</v>
      </c>
      <c r="H13" s="22"/>
    </row>
    <row r="14" spans="1:8" ht="17.25" customHeight="1" x14ac:dyDescent="0.2">
      <c r="A14" s="22"/>
      <c r="B14" s="44" t="s">
        <v>32</v>
      </c>
      <c r="C14" s="25" t="s">
        <v>1</v>
      </c>
      <c r="D14" s="20">
        <f>SUM(D15:D16)</f>
        <v>3055500</v>
      </c>
      <c r="E14" s="30">
        <f>SUM(E15+E16)</f>
        <v>1652226.12</v>
      </c>
      <c r="F14" s="31">
        <f t="shared" si="0"/>
        <v>54.073837997054497</v>
      </c>
      <c r="G14" s="20">
        <f>SUM(G15:G16)</f>
        <v>3055500</v>
      </c>
      <c r="H14" s="19"/>
    </row>
    <row r="15" spans="1:8" ht="16.5" customHeight="1" x14ac:dyDescent="0.2">
      <c r="A15" s="19"/>
      <c r="B15" s="44" t="s">
        <v>33</v>
      </c>
      <c r="C15" s="26" t="s">
        <v>2</v>
      </c>
      <c r="D15" s="21">
        <v>1580500</v>
      </c>
      <c r="E15" s="21">
        <v>787821.56</v>
      </c>
      <c r="F15" s="31">
        <f t="shared" si="0"/>
        <v>49.846349889275551</v>
      </c>
      <c r="G15" s="21">
        <v>1580500</v>
      </c>
      <c r="H15" s="22"/>
    </row>
    <row r="16" spans="1:8" ht="15.75" customHeight="1" x14ac:dyDescent="0.2">
      <c r="A16" s="22"/>
      <c r="B16" s="44" t="s">
        <v>34</v>
      </c>
      <c r="C16" s="26" t="s">
        <v>7</v>
      </c>
      <c r="D16" s="21">
        <v>1475000</v>
      </c>
      <c r="E16" s="21">
        <v>864404.56</v>
      </c>
      <c r="F16" s="31">
        <f t="shared" si="0"/>
        <v>58.603698983050855</v>
      </c>
      <c r="G16" s="21">
        <v>1475000</v>
      </c>
      <c r="H16" s="22"/>
    </row>
    <row r="17" spans="1:8" ht="16.5" customHeight="1" x14ac:dyDescent="0.2">
      <c r="A17" s="22"/>
      <c r="B17" s="44" t="s">
        <v>35</v>
      </c>
      <c r="C17" s="25" t="s">
        <v>3</v>
      </c>
      <c r="D17" s="20">
        <v>2547000</v>
      </c>
      <c r="E17" s="20">
        <v>2576598.39</v>
      </c>
      <c r="F17" s="31">
        <f t="shared" si="0"/>
        <v>101.16208833922262</v>
      </c>
      <c r="G17" s="20">
        <v>2547000</v>
      </c>
      <c r="H17" s="19"/>
    </row>
    <row r="18" spans="1:8" ht="15" customHeight="1" x14ac:dyDescent="0.2">
      <c r="A18" s="19"/>
      <c r="B18" s="44" t="s">
        <v>37</v>
      </c>
      <c r="C18" s="25" t="s">
        <v>36</v>
      </c>
      <c r="D18" s="20">
        <v>0</v>
      </c>
      <c r="E18" s="20">
        <v>-5804.17</v>
      </c>
      <c r="F18" s="31"/>
      <c r="G18" s="20">
        <v>0</v>
      </c>
      <c r="H18" s="19"/>
    </row>
    <row r="19" spans="1:8" ht="43.5" customHeight="1" x14ac:dyDescent="0.2">
      <c r="A19" s="19"/>
      <c r="B19" s="44" t="s">
        <v>62</v>
      </c>
      <c r="C19" s="25" t="s">
        <v>4</v>
      </c>
      <c r="D19" s="20">
        <f>SUM(D20+D21+D22)</f>
        <v>10210000</v>
      </c>
      <c r="E19" s="30">
        <f>SUM(E20+E21+E22)</f>
        <v>5429699.5099999998</v>
      </c>
      <c r="F19" s="31">
        <f t="shared" si="0"/>
        <v>53.180210675808027</v>
      </c>
      <c r="G19" s="20">
        <f>SUM(G20+G21+G22)</f>
        <v>10210000</v>
      </c>
      <c r="H19" s="19"/>
    </row>
    <row r="20" spans="1:8" ht="18" customHeight="1" x14ac:dyDescent="0.2">
      <c r="A20" s="19"/>
      <c r="B20" s="44" t="s">
        <v>38</v>
      </c>
      <c r="C20" s="27" t="s">
        <v>13</v>
      </c>
      <c r="D20" s="21">
        <v>3000000</v>
      </c>
      <c r="E20" s="21">
        <v>2703243.1</v>
      </c>
      <c r="F20" s="31">
        <f t="shared" si="0"/>
        <v>90.108103333333332</v>
      </c>
      <c r="G20" s="21">
        <v>3000000</v>
      </c>
      <c r="H20" s="22"/>
    </row>
    <row r="21" spans="1:8" ht="28.5" customHeight="1" x14ac:dyDescent="0.2">
      <c r="A21" s="22"/>
      <c r="B21" s="44" t="s">
        <v>39</v>
      </c>
      <c r="C21" s="27" t="s">
        <v>15</v>
      </c>
      <c r="D21" s="21">
        <v>1580000</v>
      </c>
      <c r="E21" s="21">
        <v>828059.56</v>
      </c>
      <c r="F21" s="31">
        <f t="shared" si="0"/>
        <v>52.408832911392409</v>
      </c>
      <c r="G21" s="21">
        <v>1580000</v>
      </c>
      <c r="H21" s="22"/>
    </row>
    <row r="22" spans="1:8" ht="39" customHeight="1" x14ac:dyDescent="0.2">
      <c r="A22" s="22"/>
      <c r="B22" s="44" t="s">
        <v>40</v>
      </c>
      <c r="C22" s="27" t="s">
        <v>16</v>
      </c>
      <c r="D22" s="21">
        <v>5630000</v>
      </c>
      <c r="E22" s="21">
        <v>1898396.85</v>
      </c>
      <c r="F22" s="31">
        <f t="shared" si="0"/>
        <v>33.719304618117228</v>
      </c>
      <c r="G22" s="21">
        <v>5630000</v>
      </c>
      <c r="H22" s="22"/>
    </row>
    <row r="23" spans="1:8" ht="31.5" customHeight="1" x14ac:dyDescent="0.2">
      <c r="A23" s="23"/>
      <c r="B23" s="46" t="s">
        <v>41</v>
      </c>
      <c r="C23" s="25" t="s">
        <v>18</v>
      </c>
      <c r="D23" s="20">
        <v>568000</v>
      </c>
      <c r="E23" s="20">
        <v>264876.51</v>
      </c>
      <c r="F23" s="31">
        <f t="shared" si="0"/>
        <v>46.633188380281695</v>
      </c>
      <c r="G23" s="20">
        <v>568000</v>
      </c>
      <c r="H23" s="19"/>
    </row>
    <row r="24" spans="1:8" ht="29.25" customHeight="1" x14ac:dyDescent="0.2">
      <c r="A24" s="19"/>
      <c r="B24" s="44" t="s">
        <v>42</v>
      </c>
      <c r="C24" s="28" t="s">
        <v>17</v>
      </c>
      <c r="D24" s="20">
        <f>SUM(D25)</f>
        <v>4200</v>
      </c>
      <c r="E24" s="20">
        <f>SUM(E25)</f>
        <v>271.97000000000003</v>
      </c>
      <c r="F24" s="31">
        <f t="shared" si="0"/>
        <v>6.4754761904761908</v>
      </c>
      <c r="G24" s="20">
        <f>SUM(G25)</f>
        <v>4200</v>
      </c>
      <c r="H24" s="19"/>
    </row>
    <row r="25" spans="1:8" ht="53.25" customHeight="1" x14ac:dyDescent="0.2">
      <c r="A25" s="19"/>
      <c r="B25" s="44" t="s">
        <v>43</v>
      </c>
      <c r="C25" s="26" t="s">
        <v>44</v>
      </c>
      <c r="D25" s="32">
        <v>4200</v>
      </c>
      <c r="E25" s="21">
        <v>271.97000000000003</v>
      </c>
      <c r="F25" s="31">
        <f t="shared" si="0"/>
        <v>6.4754761904761908</v>
      </c>
      <c r="G25" s="32">
        <v>4200</v>
      </c>
      <c r="H25" s="22"/>
    </row>
    <row r="26" spans="1:8" ht="30.75" customHeight="1" x14ac:dyDescent="0.2">
      <c r="A26" s="22"/>
      <c r="B26" s="44" t="s">
        <v>46</v>
      </c>
      <c r="C26" s="28" t="s">
        <v>45</v>
      </c>
      <c r="D26" s="30">
        <f>SUM(D27+D28)</f>
        <v>12233900</v>
      </c>
      <c r="E26" s="30">
        <f>SUM(E27+E28)</f>
        <v>3351470.75</v>
      </c>
      <c r="F26" s="31">
        <f t="shared" si="0"/>
        <v>27.394949688978986</v>
      </c>
      <c r="G26" s="30">
        <f>SUM(G27+G28)</f>
        <v>12233900</v>
      </c>
      <c r="H26" s="19"/>
    </row>
    <row r="27" spans="1:8" ht="57.75" customHeight="1" x14ac:dyDescent="0.2">
      <c r="A27" s="19"/>
      <c r="B27" s="44" t="s">
        <v>47</v>
      </c>
      <c r="C27" s="29" t="s">
        <v>48</v>
      </c>
      <c r="D27" s="32">
        <v>10733900</v>
      </c>
      <c r="E27" s="21">
        <v>3201378.38</v>
      </c>
      <c r="F27" s="31">
        <f t="shared" si="0"/>
        <v>29.824932037749559</v>
      </c>
      <c r="G27" s="32">
        <v>10733900</v>
      </c>
      <c r="H27" s="22"/>
    </row>
    <row r="28" spans="1:8" ht="64.5" customHeight="1" x14ac:dyDescent="0.2">
      <c r="A28" s="22"/>
      <c r="B28" s="44" t="s">
        <v>49</v>
      </c>
      <c r="C28" s="29" t="s">
        <v>63</v>
      </c>
      <c r="D28" s="32">
        <v>1500000</v>
      </c>
      <c r="E28" s="21">
        <v>150092.37</v>
      </c>
      <c r="F28" s="31">
        <f t="shared" si="0"/>
        <v>10.006157999999999</v>
      </c>
      <c r="G28" s="32">
        <v>1500000</v>
      </c>
      <c r="H28" s="22"/>
    </row>
    <row r="29" spans="1:8" ht="15" customHeight="1" x14ac:dyDescent="0.2">
      <c r="A29" s="22"/>
      <c r="B29" s="44" t="s">
        <v>50</v>
      </c>
      <c r="C29" s="25" t="s">
        <v>12</v>
      </c>
      <c r="D29" s="30">
        <f>SUM(D30)</f>
        <v>52000</v>
      </c>
      <c r="E29" s="30">
        <f>SUM(E30)</f>
        <v>33000</v>
      </c>
      <c r="F29" s="31">
        <f t="shared" si="0"/>
        <v>63.46153846153846</v>
      </c>
      <c r="G29" s="30">
        <f>SUM(G30)</f>
        <v>52000</v>
      </c>
      <c r="H29" s="19"/>
    </row>
    <row r="30" spans="1:8" ht="28.5" customHeight="1" x14ac:dyDescent="0.2">
      <c r="A30" s="19"/>
      <c r="B30" s="44" t="s">
        <v>51</v>
      </c>
      <c r="C30" s="29" t="s">
        <v>52</v>
      </c>
      <c r="D30" s="32">
        <v>52000</v>
      </c>
      <c r="E30" s="21">
        <v>33000</v>
      </c>
      <c r="F30" s="31">
        <f t="shared" si="0"/>
        <v>63.46153846153846</v>
      </c>
      <c r="G30" s="32">
        <v>52000</v>
      </c>
      <c r="H30" s="22"/>
    </row>
    <row r="31" spans="1:8" ht="15" customHeight="1" x14ac:dyDescent="0.2">
      <c r="A31" s="23"/>
      <c r="B31" s="42" t="s">
        <v>53</v>
      </c>
      <c r="C31" s="37" t="s">
        <v>11</v>
      </c>
      <c r="D31" s="30">
        <v>810000</v>
      </c>
      <c r="E31" s="20">
        <v>647051.46</v>
      </c>
      <c r="F31" s="31">
        <f t="shared" si="0"/>
        <v>79.882896296296295</v>
      </c>
      <c r="G31" s="30">
        <v>810000</v>
      </c>
      <c r="H31" s="19"/>
    </row>
    <row r="32" spans="1:8" ht="15" customHeight="1" x14ac:dyDescent="0.2">
      <c r="A32" s="23"/>
      <c r="B32" s="42"/>
      <c r="C32" s="37" t="s">
        <v>75</v>
      </c>
      <c r="D32" s="30"/>
      <c r="E32" s="20">
        <v>14051.77</v>
      </c>
      <c r="F32" s="31"/>
      <c r="G32" s="30"/>
      <c r="H32" s="19"/>
    </row>
    <row r="33" spans="1:8" ht="16.5" customHeight="1" x14ac:dyDescent="0.2">
      <c r="A33" s="19"/>
      <c r="B33" s="42" t="s">
        <v>54</v>
      </c>
      <c r="C33" s="38" t="s">
        <v>9</v>
      </c>
      <c r="D33" s="30">
        <f>SUM(D34+D40+D41)</f>
        <v>611990769.93000007</v>
      </c>
      <c r="E33" s="30">
        <f>SUM(E34+E40+E41)</f>
        <v>408499831.65999997</v>
      </c>
      <c r="F33" s="30">
        <f>SUM(F34)</f>
        <v>66.817330508657619</v>
      </c>
      <c r="G33" s="30">
        <f>SUM(G34+G40+G41)</f>
        <v>611990769.93000007</v>
      </c>
      <c r="H33" s="19"/>
    </row>
    <row r="34" spans="1:8" ht="26.25" customHeight="1" x14ac:dyDescent="0.2">
      <c r="A34" s="19"/>
      <c r="B34" s="42" t="s">
        <v>56</v>
      </c>
      <c r="C34" s="39" t="s">
        <v>55</v>
      </c>
      <c r="D34" s="30">
        <f>SUM(D35+D37+D36+D38+D39)</f>
        <v>613923969.93000007</v>
      </c>
      <c r="E34" s="30">
        <f>SUM(E35+E37+E36+E38+E39)</f>
        <v>410207608.06</v>
      </c>
      <c r="F34" s="31">
        <f t="shared" si="0"/>
        <v>66.817330508657619</v>
      </c>
      <c r="G34" s="30">
        <f>SUM(G35+G37+G36+G38+G39)</f>
        <v>613923969.93000007</v>
      </c>
      <c r="H34" s="19"/>
    </row>
    <row r="35" spans="1:8" ht="27" customHeight="1" x14ac:dyDescent="0.2">
      <c r="A35" s="19"/>
      <c r="B35" s="44" t="s">
        <v>57</v>
      </c>
      <c r="C35" s="26" t="s">
        <v>5</v>
      </c>
      <c r="D35" s="32">
        <v>40173700</v>
      </c>
      <c r="E35" s="32">
        <v>40173700</v>
      </c>
      <c r="F35" s="31">
        <f t="shared" si="0"/>
        <v>100</v>
      </c>
      <c r="G35" s="32">
        <v>40173700</v>
      </c>
      <c r="H35" s="23"/>
    </row>
    <row r="36" spans="1:8" ht="25.5" customHeight="1" x14ac:dyDescent="0.2">
      <c r="A36" s="22"/>
      <c r="B36" s="44" t="s">
        <v>58</v>
      </c>
      <c r="C36" s="26" t="s">
        <v>60</v>
      </c>
      <c r="D36" s="32">
        <v>268651871.19</v>
      </c>
      <c r="E36" s="21">
        <v>202493412.53999999</v>
      </c>
      <c r="F36" s="31">
        <f t="shared" si="0"/>
        <v>75.373907370550029</v>
      </c>
      <c r="G36" s="32">
        <v>268651871.19</v>
      </c>
      <c r="H36" s="23"/>
    </row>
    <row r="37" spans="1:8" ht="26.25" customHeight="1" x14ac:dyDescent="0.2">
      <c r="A37" s="22"/>
      <c r="B37" s="44" t="s">
        <v>59</v>
      </c>
      <c r="C37" s="26" t="s">
        <v>61</v>
      </c>
      <c r="D37" s="32">
        <v>288481726.74000001</v>
      </c>
      <c r="E37" s="21">
        <v>162794809.52000001</v>
      </c>
      <c r="F37" s="31">
        <f>E37/D37*100</f>
        <v>56.431584544251614</v>
      </c>
      <c r="G37" s="32">
        <v>288481726.74000001</v>
      </c>
      <c r="H37" s="23"/>
    </row>
    <row r="38" spans="1:8" ht="15.75" customHeight="1" x14ac:dyDescent="0.2">
      <c r="A38" s="22"/>
      <c r="B38" s="44" t="s">
        <v>74</v>
      </c>
      <c r="C38" s="27" t="s">
        <v>14</v>
      </c>
      <c r="D38" s="21">
        <v>29440</v>
      </c>
      <c r="E38" s="21">
        <v>29440</v>
      </c>
      <c r="F38" s="31">
        <f t="shared" si="0"/>
        <v>100</v>
      </c>
      <c r="G38" s="21">
        <v>29440</v>
      </c>
      <c r="H38" s="23"/>
    </row>
    <row r="39" spans="1:8" ht="24.75" customHeight="1" x14ac:dyDescent="0.2">
      <c r="A39" s="22"/>
      <c r="B39" s="47" t="s">
        <v>72</v>
      </c>
      <c r="C39" s="27" t="s">
        <v>73</v>
      </c>
      <c r="D39" s="21">
        <v>16587232</v>
      </c>
      <c r="E39" s="21">
        <v>4716246</v>
      </c>
      <c r="F39" s="31">
        <f t="shared" si="0"/>
        <v>28.432989904524153</v>
      </c>
      <c r="G39" s="21">
        <v>16587232</v>
      </c>
      <c r="H39" s="23"/>
    </row>
    <row r="40" spans="1:8" ht="38.25" customHeight="1" x14ac:dyDescent="0.2">
      <c r="A40" s="22"/>
      <c r="B40" s="47" t="s">
        <v>70</v>
      </c>
      <c r="C40" s="27" t="s">
        <v>71</v>
      </c>
      <c r="D40" s="21">
        <v>610522.22</v>
      </c>
      <c r="E40" s="21">
        <v>835945.82</v>
      </c>
      <c r="F40" s="48" t="s">
        <v>79</v>
      </c>
      <c r="G40" s="21">
        <v>610522.22</v>
      </c>
      <c r="H40" s="23"/>
    </row>
    <row r="41" spans="1:8" ht="15.75" customHeight="1" x14ac:dyDescent="0.2">
      <c r="A41" s="22"/>
      <c r="B41" s="42" t="s">
        <v>66</v>
      </c>
      <c r="C41" s="40" t="s">
        <v>67</v>
      </c>
      <c r="D41" s="21">
        <v>-2543722.2200000002</v>
      </c>
      <c r="E41" s="21">
        <v>-2543722.2200000002</v>
      </c>
      <c r="F41" s="31">
        <f t="shared" si="0"/>
        <v>100</v>
      </c>
      <c r="G41" s="21">
        <v>-2543722.2200000002</v>
      </c>
      <c r="H41" s="23"/>
    </row>
    <row r="42" spans="1:8" ht="18" customHeight="1" x14ac:dyDescent="0.2">
      <c r="A42" s="22"/>
      <c r="B42" s="42"/>
      <c r="C42" s="41" t="s">
        <v>10</v>
      </c>
      <c r="D42" s="30">
        <f>SUM(D7+D33)</f>
        <v>811915769.93000007</v>
      </c>
      <c r="E42" s="30">
        <f>SUM(E7+E33)</f>
        <v>556696977</v>
      </c>
      <c r="F42" s="31">
        <f t="shared" si="0"/>
        <v>68.565853456448579</v>
      </c>
      <c r="G42" s="30">
        <f>SUM(G7+G33)</f>
        <v>811915769.93000007</v>
      </c>
      <c r="H42" s="19"/>
    </row>
    <row r="43" spans="1:8" ht="52.5" customHeight="1" x14ac:dyDescent="0.2">
      <c r="A43" s="53"/>
      <c r="B43" s="53"/>
      <c r="C43" s="53"/>
      <c r="D43" s="53"/>
      <c r="E43" s="53"/>
      <c r="F43" s="53"/>
      <c r="G43" s="53"/>
      <c r="H43" s="53"/>
    </row>
    <row r="44" spans="1:8" ht="42.75" customHeight="1" x14ac:dyDescent="0.2">
      <c r="A44" s="3"/>
      <c r="B44" s="8"/>
      <c r="C44" s="9"/>
      <c r="D44" s="10"/>
      <c r="E44" s="14"/>
      <c r="F44" s="14"/>
      <c r="G44" s="10"/>
    </row>
    <row r="45" spans="1:8" x14ac:dyDescent="0.2">
      <c r="A45" s="3"/>
      <c r="B45" s="8"/>
      <c r="C45" s="9"/>
      <c r="D45" s="10"/>
      <c r="E45" s="14"/>
      <c r="F45" s="14"/>
      <c r="G45" s="10"/>
    </row>
    <row r="46" spans="1:8" x14ac:dyDescent="0.2">
      <c r="A46" s="3"/>
      <c r="B46" s="8"/>
      <c r="C46" s="9"/>
      <c r="D46" s="10"/>
      <c r="E46" s="14"/>
      <c r="F46" s="14"/>
      <c r="G46" s="10"/>
    </row>
    <row r="47" spans="1:8" ht="15" x14ac:dyDescent="0.2">
      <c r="A47" s="3"/>
      <c r="B47" s="16"/>
      <c r="C47" s="16"/>
      <c r="D47" s="16"/>
      <c r="E47" s="16"/>
      <c r="F47" s="16"/>
      <c r="G47" s="16"/>
    </row>
    <row r="48" spans="1:8" ht="15" x14ac:dyDescent="0.2">
      <c r="A48" s="3"/>
      <c r="B48" s="11"/>
      <c r="C48" s="12"/>
      <c r="D48" s="13"/>
      <c r="E48" s="15"/>
      <c r="F48" s="15"/>
      <c r="G48" s="13"/>
      <c r="H48" s="13"/>
    </row>
    <row r="49" spans="1:3" x14ac:dyDescent="0.2">
      <c r="A49" s="3"/>
      <c r="B49" s="5"/>
      <c r="C49" s="5"/>
    </row>
    <row r="50" spans="1:3" x14ac:dyDescent="0.2">
      <c r="A50" s="3"/>
      <c r="C50" s="7"/>
    </row>
    <row r="51" spans="1:3" x14ac:dyDescent="0.2">
      <c r="A51" s="3"/>
    </row>
    <row r="52" spans="1:3" x14ac:dyDescent="0.2">
      <c r="A52" s="3"/>
    </row>
    <row r="54" spans="1:3" ht="18.75" customHeight="1" x14ac:dyDescent="0.2"/>
    <row r="55" spans="1:3" ht="25.5" customHeight="1" x14ac:dyDescent="0.2">
      <c r="A55" s="6"/>
    </row>
    <row r="57" spans="1:3" x14ac:dyDescent="0.2">
      <c r="C57" s="4"/>
    </row>
    <row r="58" spans="1:3" x14ac:dyDescent="0.2">
      <c r="C58" s="4"/>
    </row>
    <row r="59" spans="1:3" x14ac:dyDescent="0.2">
      <c r="C59" s="4"/>
    </row>
    <row r="60" spans="1:3" x14ac:dyDescent="0.2">
      <c r="C60" s="4"/>
    </row>
    <row r="61" spans="1:3" x14ac:dyDescent="0.2">
      <c r="C61" s="4"/>
    </row>
    <row r="62" spans="1:3" x14ac:dyDescent="0.2">
      <c r="C62" s="4"/>
    </row>
    <row r="63" spans="1:3" x14ac:dyDescent="0.2">
      <c r="C63" s="4"/>
    </row>
    <row r="64" spans="1:3" x14ac:dyDescent="0.2">
      <c r="C64" s="4"/>
    </row>
    <row r="65" spans="3:3" x14ac:dyDescent="0.2">
      <c r="C65" s="4"/>
    </row>
    <row r="66" spans="3:3" x14ac:dyDescent="0.2">
      <c r="C66" s="4"/>
    </row>
    <row r="67" spans="3:3" x14ac:dyDescent="0.2">
      <c r="C67" s="4"/>
    </row>
    <row r="68" spans="3:3" x14ac:dyDescent="0.2">
      <c r="C68" s="4"/>
    </row>
    <row r="69" spans="3:3" x14ac:dyDescent="0.2">
      <c r="C69" s="4"/>
    </row>
    <row r="70" spans="3:3" x14ac:dyDescent="0.2">
      <c r="C70" s="4"/>
    </row>
    <row r="71" spans="3:3" x14ac:dyDescent="0.2">
      <c r="C71" s="4"/>
    </row>
    <row r="72" spans="3:3" x14ac:dyDescent="0.2">
      <c r="C72" s="4"/>
    </row>
    <row r="73" spans="3:3" x14ac:dyDescent="0.2">
      <c r="C73" s="4"/>
    </row>
    <row r="74" spans="3:3" x14ac:dyDescent="0.2">
      <c r="C74" s="4"/>
    </row>
    <row r="75" spans="3:3" x14ac:dyDescent="0.2">
      <c r="C75" s="4"/>
    </row>
    <row r="76" spans="3:3" x14ac:dyDescent="0.2">
      <c r="C76" s="4"/>
    </row>
    <row r="77" spans="3:3" x14ac:dyDescent="0.2">
      <c r="C77" s="4"/>
    </row>
    <row r="78" spans="3:3" x14ac:dyDescent="0.2">
      <c r="C78" s="4"/>
    </row>
    <row r="79" spans="3:3" x14ac:dyDescent="0.2">
      <c r="C79" s="4"/>
    </row>
    <row r="80" spans="3:3" x14ac:dyDescent="0.2">
      <c r="C80" s="4"/>
    </row>
    <row r="81" spans="3:3" x14ac:dyDescent="0.2">
      <c r="C81" s="4"/>
    </row>
    <row r="82" spans="3:3" x14ac:dyDescent="0.2">
      <c r="C82" s="4"/>
    </row>
    <row r="83" spans="3:3" x14ac:dyDescent="0.2">
      <c r="C83" s="4"/>
    </row>
  </sheetData>
  <mergeCells count="10">
    <mergeCell ref="E1:G1"/>
    <mergeCell ref="B2:G2"/>
    <mergeCell ref="A43:H43"/>
    <mergeCell ref="B3:G4"/>
    <mergeCell ref="G5:G6"/>
    <mergeCell ref="D5:D6"/>
    <mergeCell ref="E5:E6"/>
    <mergeCell ref="B5:B6"/>
    <mergeCell ref="C5:C6"/>
    <mergeCell ref="F5:F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2013-10-24T12:43:08Z</cp:lastPrinted>
  <dcterms:created xsi:type="dcterms:W3CDTF">2005-02-24T04:25:28Z</dcterms:created>
  <dcterms:modified xsi:type="dcterms:W3CDTF">2013-10-24T12:48:45Z</dcterms:modified>
</cp:coreProperties>
</file>