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5640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'Лист1'!$A$4:$L$258</definedName>
  </definedNames>
  <calcPr fullCalcOnLoad="1"/>
</workbook>
</file>

<file path=xl/sharedStrings.xml><?xml version="1.0" encoding="utf-8"?>
<sst xmlns="http://schemas.openxmlformats.org/spreadsheetml/2006/main" count="141" uniqueCount="141">
  <si>
    <t xml:space="preserve">Р А С Х О Д Ы </t>
  </si>
  <si>
    <t>0100</t>
  </si>
  <si>
    <t>ОБЩЕГОСУДАРСТВЕННЫЕ ВОПРОСЫ</t>
  </si>
  <si>
    <t>0400</t>
  </si>
  <si>
    <t>0500</t>
  </si>
  <si>
    <t>0700</t>
  </si>
  <si>
    <t>0800</t>
  </si>
  <si>
    <t>0900</t>
  </si>
  <si>
    <t>Превышение доходов над расходами  (профицит +; дефицит -)</t>
  </si>
  <si>
    <t>Содержание Городского Совета</t>
  </si>
  <si>
    <t>Содержание Главы Города</t>
  </si>
  <si>
    <t>Администрация г.Енисейска</t>
  </si>
  <si>
    <t>ФЭУ г.Енисейска</t>
  </si>
  <si>
    <t>Резервный фонд</t>
  </si>
  <si>
    <t>МУ "Енисейский архив"</t>
  </si>
  <si>
    <t>ФЦП "Жилище на 2002-2010 гг" (Подпрограмма "Переселение граждан из ветхого и аварийного жилого фонда"</t>
  </si>
  <si>
    <t>Дошкольное образование(детские сады)</t>
  </si>
  <si>
    <t>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</si>
  <si>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</si>
  <si>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</si>
  <si>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Дворцы и Дома культуры</t>
  </si>
  <si>
    <t>Музеи и постоянные выставки</t>
  </si>
  <si>
    <t>Библиотеки</t>
  </si>
  <si>
    <t>Стадион "Труд"</t>
  </si>
  <si>
    <t xml:space="preserve">Предоставление льгот ветеранам  труда </t>
  </si>
  <si>
    <t xml:space="preserve">Предоставление льгот труженикам тыла </t>
  </si>
  <si>
    <t>КЦП " Социальная поддержка населения, находящегося в трудной жизненной ситуации"</t>
  </si>
  <si>
    <t>Аппарат управления УСЗН</t>
  </si>
  <si>
    <t>Молочные смеси для детей 1 и 2 года жизни</t>
  </si>
  <si>
    <t>Питание детей в школах</t>
  </si>
  <si>
    <t>Льготы ветеранам Красноярского края</t>
  </si>
  <si>
    <t>Льготы родителям погибших военнослужащих</t>
  </si>
  <si>
    <t>Одиноко проживающие вдовы</t>
  </si>
  <si>
    <t>МУПК г.Енисейска</t>
  </si>
  <si>
    <t>Убытки по воде</t>
  </si>
  <si>
    <t>Уличное освещение</t>
  </si>
  <si>
    <t>Устройство пешеходного перехода</t>
  </si>
  <si>
    <t>Убытки по бане</t>
  </si>
  <si>
    <t>З/плата работникам коммунального хозяйства</t>
  </si>
  <si>
    <t>,</t>
  </si>
  <si>
    <t>Отдел субсидий</t>
  </si>
  <si>
    <t>Льготы почетным гражданам г.Енисейска</t>
  </si>
  <si>
    <t>Ежемесячное пособие на ребенка гражданам, имеющим детей</t>
  </si>
  <si>
    <t>план  на 2006 уточненный</t>
  </si>
  <si>
    <t>Субсидии населению по ЖКУ</t>
  </si>
  <si>
    <t>Предоставление льгот реабилитированным лицам</t>
  </si>
  <si>
    <t xml:space="preserve">Доплаты к пенсиям муниципальных служащих </t>
  </si>
  <si>
    <t>Финансирование 200 год</t>
  </si>
  <si>
    <t>Результат исполнения бюджета (дефицит "-", профицит "+")</t>
  </si>
  <si>
    <t>МУ "Архитектурно-производственная группа"</t>
  </si>
  <si>
    <t>КЦП "Культура Красноярья"</t>
  </si>
  <si>
    <t>ГЦП "Обеспечение жильем молодых семей"</t>
  </si>
  <si>
    <t>Субвенция на компенсацию родит.платы за содержание детей в ДОУ</t>
  </si>
  <si>
    <t>Субвенция на обеспечение выплат родителям или опекунам, осуществляющих воспитание детей в возрасте от 1,5 до 3 лет</t>
  </si>
  <si>
    <t>Субвенция на соц.поддержку семей, имеющих детей школьного возраста</t>
  </si>
  <si>
    <t>0200</t>
  </si>
  <si>
    <t>Осуществление первичного воинского учета на территориях, где отсутствуют военные комиссариаты</t>
  </si>
  <si>
    <t>Софинансирование по КЦП "Культура Красноярья"</t>
  </si>
  <si>
    <t>Отдел экономики, бух.учета и отчетности УСЗН</t>
  </si>
  <si>
    <t>МУ "КЦСОН"</t>
  </si>
  <si>
    <t>Льготы инвалидам и участникам ВОВ</t>
  </si>
  <si>
    <t>Субвенции на оплату ЖКУ отдельным категориям граждан (федеральные льготники)</t>
  </si>
  <si>
    <t>Субвенция на проезд пенсионеров (ЕДВ)</t>
  </si>
  <si>
    <t>Соц.поддержка членов семей чернобыльцев</t>
  </si>
  <si>
    <t>Соц.поддержка инвалидов</t>
  </si>
  <si>
    <t>Соц.поддержка семьям военнослужащих, погибших при исполнении обязанностей военной службы</t>
  </si>
  <si>
    <t>ГЦП "Поддержка малого и среднего предпринимательства на 2009 - 2011 гг."</t>
  </si>
  <si>
    <t>Подписка</t>
  </si>
  <si>
    <t>ГЦП " Реализация социальной политики для населения г. Енисейска 2009-2011 гг."</t>
  </si>
  <si>
    <t>Погребение</t>
  </si>
  <si>
    <t>Льготы многодетным</t>
  </si>
  <si>
    <t>Автострахование инвалидов</t>
  </si>
  <si>
    <t>Почетный Донор России</t>
  </si>
  <si>
    <t>ГЦП "Поддержка здравоохранения в мероприятиях, направленных 
на снижение соц.значимых заболеваний на 2010-2012 год"</t>
  </si>
  <si>
    <t>Перепись населения</t>
  </si>
  <si>
    <t>Оценка недвижимости</t>
  </si>
  <si>
    <t>Административная комиссия</t>
  </si>
  <si>
    <t xml:space="preserve">Софинансирование  КЦП "Культура Красноярья"по внешкольным учреждениям </t>
  </si>
  <si>
    <t>0300</t>
  </si>
  <si>
    <t>МУ "Дирекция августовской ярмарки"</t>
  </si>
  <si>
    <t xml:space="preserve">Процент (%) исполнения к уточненному плану </t>
  </si>
  <si>
    <r>
      <t>ВСЕГО РАСХОДОВ</t>
    </r>
    <r>
      <rPr>
        <sz val="9"/>
        <rFont val="Times New Roman"/>
        <family val="1"/>
      </rPr>
      <t>:</t>
    </r>
  </si>
  <si>
    <t>Возмещение убытков по пассажирским перевозкам (АТП)</t>
  </si>
  <si>
    <t>(тыс.руб.)</t>
  </si>
  <si>
    <t xml:space="preserve">Содержание контрольно-счетной палаты </t>
  </si>
  <si>
    <t>Наименование статей расходов</t>
  </si>
  <si>
    <t>МУ "Служба муниципального заказа"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</si>
  <si>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</si>
  <si>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</si>
  <si>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</si>
  <si>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</si>
  <si>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</si>
  <si>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</si>
  <si>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</si>
  <si>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</si>
  <si>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ГЦП "Сохранение и развитие культуры на 2009-2011 гг"</t>
  </si>
  <si>
    <t>Централизованная бухгалтерия  Отдела культуры</t>
  </si>
  <si>
    <t>Центральный аппарат Отдела культуры</t>
  </si>
  <si>
    <t>Центральный аппарат Отдела образования</t>
  </si>
  <si>
    <t>Централизованная бухгалтерия Отдела образования</t>
  </si>
  <si>
    <t>Метод.отдел Отдела образования</t>
  </si>
  <si>
    <t>Уточненный план 2011 год</t>
  </si>
  <si>
    <t>Субсидии МАО "Хозяйственная группа"</t>
  </si>
  <si>
    <t xml:space="preserve">ГЦП "Пожарная безопасность  города Енисейска на 2011-2013 гг" </t>
  </si>
  <si>
    <t>ГЦП "Енисейск-безопасный город"</t>
  </si>
  <si>
    <t>МУ "АПГ"  КЦП "Дом"</t>
  </si>
  <si>
    <t>Прочие меропириятия по благоустройству</t>
  </si>
  <si>
    <t>Организация и содержание мест захоронения</t>
  </si>
  <si>
    <t>Содержание автомобильных дорог и инжерных сооружений</t>
  </si>
  <si>
    <t>Переселение граждан из аварийного жилфонда</t>
  </si>
  <si>
    <t>Краевая долгосрочная целевая программа "Безопасность дорожного движения"</t>
  </si>
  <si>
    <t>Компенсация выпадающих доходов организациям, предоставляющим населению услуги теплоснабжения</t>
  </si>
  <si>
    <t>ДЦП "Счастливое детство в г.Енисейске" на 2011-2013 годы</t>
  </si>
  <si>
    <t>ДЦП"Комплексные меры поддержки гражданско-патриотического самоопределения молодежи Красноярского края"</t>
  </si>
  <si>
    <t>Выплаты денежных вознаграждений и именных стипендий</t>
  </si>
  <si>
    <t>Осуществление полномочий по опеке и попечительству</t>
  </si>
  <si>
    <t>Организационно-методический центр</t>
  </si>
  <si>
    <t>ДЦП "Старшее поколение"</t>
  </si>
  <si>
    <t>Питание детей в МДОУ без взимания род.платы</t>
  </si>
  <si>
    <t>Выплаты администрации г.Енисейска</t>
  </si>
  <si>
    <t>ФИЗИЧЕСКАЯ КУЛЬТУРА И СПОРТ</t>
  </si>
  <si>
    <t>1100</t>
  </si>
  <si>
    <t>ГЦП "Физическая культура и спорт в г.Енисейске" на 2010-2012 гг"</t>
  </si>
  <si>
    <t>Физкультура и спорт в г.Енисейске</t>
  </si>
  <si>
    <t>МУ "Стадион Труд"</t>
  </si>
  <si>
    <t>СРЕДСТВА МАССОВОЙ ИНФОРМАЦИИ</t>
  </si>
  <si>
    <t>МБУ "Енисейский городской информационный центр"</t>
  </si>
  <si>
    <t>ОБСЛУЖИВАНИЕ ГОСУДАРСТВЕННОГО И МУНИЦИПАЛЬНОГО ДОЛГА</t>
  </si>
  <si>
    <t>1200</t>
  </si>
  <si>
    <t>1300</t>
  </si>
  <si>
    <t>Процентные платежи по муниципальному долгу</t>
  </si>
  <si>
    <t xml:space="preserve">Исполнено за 1 полугодие  2011 год     </t>
  </si>
  <si>
    <t>Предупреждение и ликвидация последствий ЧС и стихийных бедствий</t>
  </si>
  <si>
    <t>Повышение эксплутационной надежности объектов жизнедеятельности</t>
  </si>
  <si>
    <t>Реализация проектов по благоустройству</t>
  </si>
  <si>
    <t>Возмещение расходов теплоснабжающих организаций</t>
  </si>
  <si>
    <t>КЦП "Обеспечение жильем молодых семей"</t>
  </si>
  <si>
    <t>Переселение граждан из районов Крайнего Севера и приравненных к ним территорий</t>
  </si>
  <si>
    <t xml:space="preserve">Господдержка действующих и вновь создаваемых спортклубов по месту жительства </t>
  </si>
  <si>
    <t>Расходы на вакцинацию против бешенства животных, на дезинсекцию от энцефалитного клеща</t>
  </si>
  <si>
    <t>Прогноз исполнения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</si>
</sst>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0"/>
      <color indexed="8"/>
      <name val="Times New Roman"/>
      <family val="1"/>
    </font>
    <font>
      <b/>
      <sz val="8"/>
      <name val="Times New Roman Cyr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 Cyr"/>
      <family val="0"/>
    </font>
    <font>
      <sz val="8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3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3" fontId="5" fillId="0" borderId="1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1" fillId="0" borderId="15" xfId="0" applyFont="1" applyBorder="1" applyAlignment="1">
      <alignment horizontal="left"/>
    </xf>
    <xf numFmtId="49" fontId="7" fillId="0" borderId="11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11" fillId="0" borderId="14" xfId="0" applyFont="1" applyBorder="1" applyAlignment="1">
      <alignment horizontal="left" wrapText="1"/>
    </xf>
    <xf numFmtId="49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2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wrapText="1"/>
    </xf>
    <xf numFmtId="49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Alignment="1">
      <alignment/>
    </xf>
    <xf numFmtId="0" fontId="12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49" fontId="15" fillId="0" borderId="27" xfId="0" applyNumberFormat="1" applyFont="1" applyBorder="1" applyAlignment="1">
      <alignment horizontal="justify" vertical="top" wrapText="1"/>
    </xf>
    <xf numFmtId="0" fontId="15" fillId="0" borderId="23" xfId="0" applyFont="1" applyBorder="1" applyAlignment="1">
      <alignment horizontal="justify" vertical="top" wrapText="1"/>
    </xf>
    <xf numFmtId="49" fontId="16" fillId="0" borderId="27" xfId="0" applyNumberFormat="1" applyFont="1" applyBorder="1" applyAlignment="1">
      <alignment horizontal="justify" vertical="top" wrapText="1"/>
    </xf>
    <xf numFmtId="0" fontId="17" fillId="0" borderId="23" xfId="0" applyFont="1" applyBorder="1" applyAlignment="1">
      <alignment horizontal="justify" vertical="top" wrapText="1"/>
    </xf>
    <xf numFmtId="0" fontId="17" fillId="0" borderId="11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justify" vertical="top" wrapText="1"/>
    </xf>
    <xf numFmtId="49" fontId="15" fillId="0" borderId="10" xfId="0" applyNumberFormat="1" applyFont="1" applyBorder="1" applyAlignment="1">
      <alignment horizontal="justify" vertical="top" wrapText="1"/>
    </xf>
    <xf numFmtId="0" fontId="15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justify" vertical="top" wrapText="1"/>
    </xf>
    <xf numFmtId="0" fontId="20" fillId="0" borderId="11" xfId="0" applyFont="1" applyBorder="1" applyAlignment="1">
      <alignment horizontal="left" vertical="top" wrapText="1"/>
    </xf>
    <xf numFmtId="49" fontId="18" fillId="0" borderId="28" xfId="0" applyNumberFormat="1" applyFont="1" applyBorder="1" applyAlignment="1">
      <alignment horizontal="justify" vertical="top" wrapText="1"/>
    </xf>
    <xf numFmtId="0" fontId="22" fillId="0" borderId="23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justify" vertical="top" wrapText="1"/>
    </xf>
    <xf numFmtId="49" fontId="22" fillId="0" borderId="10" xfId="0" applyNumberFormat="1" applyFont="1" applyBorder="1" applyAlignment="1">
      <alignment horizontal="justify" vertical="top" wrapText="1"/>
    </xf>
    <xf numFmtId="0" fontId="24" fillId="0" borderId="29" xfId="0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justify" vertical="top" wrapText="1"/>
    </xf>
    <xf numFmtId="49" fontId="23" fillId="0" borderId="27" xfId="0" applyNumberFormat="1" applyFont="1" applyBorder="1" applyAlignment="1">
      <alignment horizontal="justify" vertical="top" wrapText="1"/>
    </xf>
    <xf numFmtId="0" fontId="23" fillId="0" borderId="11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1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6" fillId="0" borderId="16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30" xfId="0" applyFont="1" applyBorder="1" applyAlignment="1">
      <alignment/>
    </xf>
    <xf numFmtId="164" fontId="21" fillId="0" borderId="31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1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30" xfId="0" applyFont="1" applyBorder="1" applyAlignment="1">
      <alignment/>
    </xf>
    <xf numFmtId="0" fontId="16" fillId="0" borderId="32" xfId="0" applyFont="1" applyBorder="1" applyAlignment="1">
      <alignment/>
    </xf>
    <xf numFmtId="164" fontId="21" fillId="0" borderId="33" xfId="0" applyNumberFormat="1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8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164" fontId="17" fillId="0" borderId="11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30" xfId="0" applyFont="1" applyBorder="1" applyAlignment="1">
      <alignment/>
    </xf>
    <xf numFmtId="164" fontId="22" fillId="0" borderId="11" xfId="0" applyNumberFormat="1" applyFont="1" applyBorder="1" applyAlignment="1">
      <alignment/>
    </xf>
    <xf numFmtId="164" fontId="22" fillId="0" borderId="30" xfId="0" applyNumberFormat="1" applyFont="1" applyBorder="1" applyAlignment="1">
      <alignment/>
    </xf>
    <xf numFmtId="0" fontId="22" fillId="0" borderId="30" xfId="0" applyFont="1" applyBorder="1" applyAlignment="1">
      <alignment horizontal="right"/>
    </xf>
    <xf numFmtId="164" fontId="22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1" xfId="0" applyFont="1" applyBorder="1" applyAlignment="1">
      <alignment/>
    </xf>
    <xf numFmtId="164" fontId="22" fillId="0" borderId="17" xfId="0" applyNumberFormat="1" applyFont="1" applyBorder="1" applyAlignment="1">
      <alignment/>
    </xf>
    <xf numFmtId="1" fontId="22" fillId="0" borderId="30" xfId="0" applyNumberFormat="1" applyFont="1" applyBorder="1" applyAlignment="1">
      <alignment/>
    </xf>
    <xf numFmtId="0" fontId="22" fillId="0" borderId="32" xfId="0" applyFont="1" applyBorder="1" applyAlignment="1">
      <alignment/>
    </xf>
    <xf numFmtId="164" fontId="22" fillId="0" borderId="32" xfId="0" applyNumberFormat="1" applyFont="1" applyBorder="1" applyAlignment="1">
      <alignment/>
    </xf>
    <xf numFmtId="0" fontId="15" fillId="0" borderId="17" xfId="0" applyFont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39" xfId="0" applyFont="1" applyBorder="1" applyAlignment="1">
      <alignment/>
    </xf>
    <xf numFmtId="0" fontId="22" fillId="0" borderId="16" xfId="0" applyFont="1" applyFill="1" applyBorder="1" applyAlignment="1">
      <alignment/>
    </xf>
    <xf numFmtId="164" fontId="21" fillId="0" borderId="11" xfId="0" applyNumberFormat="1" applyFont="1" applyBorder="1" applyAlignment="1">
      <alignment horizontal="right"/>
    </xf>
    <xf numFmtId="0" fontId="25" fillId="0" borderId="11" xfId="0" applyFont="1" applyBorder="1" applyAlignment="1">
      <alignment/>
    </xf>
    <xf numFmtId="164" fontId="25" fillId="0" borderId="11" xfId="0" applyNumberFormat="1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35" xfId="0" applyFont="1" applyBorder="1" applyAlignment="1">
      <alignment/>
    </xf>
    <xf numFmtId="164" fontId="16" fillId="0" borderId="33" xfId="0" applyNumberFormat="1" applyFont="1" applyBorder="1" applyAlignment="1">
      <alignment/>
    </xf>
    <xf numFmtId="0" fontId="25" fillId="0" borderId="15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4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23" fillId="0" borderId="17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35" xfId="0" applyFont="1" applyBorder="1" applyAlignment="1">
      <alignment/>
    </xf>
    <xf numFmtId="164" fontId="23" fillId="0" borderId="11" xfId="0" applyNumberFormat="1" applyFont="1" applyBorder="1" applyAlignment="1">
      <alignment/>
    </xf>
    <xf numFmtId="0" fontId="21" fillId="0" borderId="41" xfId="0" applyFont="1" applyBorder="1" applyAlignment="1">
      <alignment horizontal="left" wrapText="1"/>
    </xf>
    <xf numFmtId="0" fontId="21" fillId="0" borderId="25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42" xfId="0" applyFont="1" applyBorder="1" applyAlignment="1">
      <alignment/>
    </xf>
    <xf numFmtId="164" fontId="23" fillId="0" borderId="17" xfId="0" applyNumberFormat="1" applyFont="1" applyBorder="1" applyAlignment="1">
      <alignment/>
    </xf>
    <xf numFmtId="164" fontId="23" fillId="0" borderId="16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23" xfId="0" applyFont="1" applyBorder="1" applyAlignment="1">
      <alignment/>
    </xf>
    <xf numFmtId="164" fontId="23" fillId="0" borderId="32" xfId="0" applyNumberFormat="1" applyFont="1" applyBorder="1" applyAlignment="1">
      <alignment/>
    </xf>
    <xf numFmtId="49" fontId="18" fillId="0" borderId="43" xfId="0" applyNumberFormat="1" applyFont="1" applyBorder="1" applyAlignment="1">
      <alignment horizontal="justify" vertical="top" wrapText="1"/>
    </xf>
    <xf numFmtId="0" fontId="22" fillId="0" borderId="44" xfId="0" applyFont="1" applyBorder="1" applyAlignment="1">
      <alignment/>
    </xf>
    <xf numFmtId="0" fontId="18" fillId="0" borderId="45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49" fontId="15" fillId="0" borderId="43" xfId="0" applyNumberFormat="1" applyFont="1" applyBorder="1" applyAlignment="1">
      <alignment horizontal="justify" vertical="top" wrapText="1"/>
    </xf>
    <xf numFmtId="0" fontId="22" fillId="0" borderId="46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8" xfId="0" applyFont="1" applyBorder="1" applyAlignment="1">
      <alignment horizontal="left" vertical="top" wrapText="1"/>
    </xf>
    <xf numFmtId="164" fontId="21" fillId="0" borderId="49" xfId="0" applyNumberFormat="1" applyFont="1" applyBorder="1" applyAlignment="1">
      <alignment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1" fontId="16" fillId="0" borderId="52" xfId="0" applyNumberFormat="1" applyFont="1" applyFill="1" applyBorder="1" applyAlignment="1">
      <alignment horizontal="center" vertical="center" wrapText="1"/>
    </xf>
    <xf numFmtId="1" fontId="16" fillId="0" borderId="53" xfId="0" applyNumberFormat="1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L286"/>
  <sheetViews>
    <sheetView tabSelected="1" view="pageBreakPreview" zoomScaleNormal="75" zoomScaleSheetLayoutView="100" zoomScalePageLayoutView="0" workbookViewId="0" topLeftCell="A10">
      <selection activeCell="M50" sqref="M50"/>
    </sheetView>
  </sheetViews>
  <sheetFormatPr defaultColWidth="9.00390625" defaultRowHeight="12.75"/>
  <cols>
    <col min="1" max="1" width="4.625" style="0" customWidth="1"/>
    <col min="2" max="2" width="6.75390625" style="0" customWidth="1"/>
    <col min="3" max="3" width="50.625" style="0" customWidth="1"/>
    <col min="4" max="4" width="11.75390625" style="0" hidden="1" customWidth="1"/>
    <col min="5" max="5" width="14.00390625" style="74" customWidth="1"/>
    <col min="6" max="6" width="13.625" style="74" hidden="1" customWidth="1"/>
    <col min="7" max="7" width="13.25390625" style="74" hidden="1" customWidth="1"/>
    <col min="8" max="8" width="13.875" style="74" hidden="1" customWidth="1"/>
    <col min="9" max="9" width="11.875" style="74" customWidth="1"/>
    <col min="10" max="10" width="15.75390625" style="74" customWidth="1"/>
    <col min="11" max="11" width="1.25" style="74" hidden="1" customWidth="1"/>
    <col min="12" max="12" width="11.00390625" style="0" customWidth="1"/>
  </cols>
  <sheetData>
    <row r="1" ht="10.5" customHeight="1" hidden="1"/>
    <row r="2" ht="12.75" hidden="1"/>
    <row r="3" ht="12.75" customHeight="1" hidden="1"/>
    <row r="4" ht="12.75" hidden="1"/>
    <row r="5" ht="12.75" hidden="1"/>
    <row r="6" ht="12.75" hidden="1"/>
    <row r="7" ht="12.75" hidden="1">
      <c r="K7" s="75"/>
    </row>
    <row r="8" spans="2:11" ht="12.75" customHeight="1" hidden="1">
      <c r="B8" s="163"/>
      <c r="C8" s="163"/>
      <c r="D8" s="163"/>
      <c r="E8" s="163"/>
      <c r="F8" s="163"/>
      <c r="G8" s="163"/>
      <c r="H8" s="163"/>
      <c r="I8" s="163"/>
      <c r="J8" s="163"/>
      <c r="K8" s="163"/>
    </row>
    <row r="9" spans="2:11" ht="23.25" customHeight="1" hidden="1"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3:11" ht="33.75" customHeight="1" thickBot="1">
      <c r="C10" s="166" t="s">
        <v>83</v>
      </c>
      <c r="D10" s="167"/>
      <c r="E10" s="167"/>
      <c r="F10" s="167"/>
      <c r="G10" s="167"/>
      <c r="H10" s="167"/>
      <c r="I10" s="167"/>
      <c r="J10" s="168"/>
      <c r="K10" s="76"/>
    </row>
    <row r="11" spans="1:12" ht="12.75" customHeight="1">
      <c r="A11" s="1"/>
      <c r="B11" s="170" t="s">
        <v>85</v>
      </c>
      <c r="C11" s="171"/>
      <c r="D11" s="178"/>
      <c r="E11" s="161" t="s">
        <v>101</v>
      </c>
      <c r="F11" s="180" t="s">
        <v>43</v>
      </c>
      <c r="G11" s="161" t="s">
        <v>47</v>
      </c>
      <c r="H11" s="161"/>
      <c r="I11" s="164" t="s">
        <v>131</v>
      </c>
      <c r="J11" s="174" t="s">
        <v>80</v>
      </c>
      <c r="K11" s="174"/>
      <c r="L11" s="161" t="s">
        <v>140</v>
      </c>
    </row>
    <row r="12" spans="1:12" ht="38.25" customHeight="1" thickBot="1">
      <c r="A12" s="1"/>
      <c r="B12" s="172"/>
      <c r="C12" s="173"/>
      <c r="D12" s="179"/>
      <c r="E12" s="162"/>
      <c r="F12" s="181"/>
      <c r="G12" s="162"/>
      <c r="H12" s="162"/>
      <c r="I12" s="165"/>
      <c r="J12" s="175"/>
      <c r="K12" s="175"/>
      <c r="L12" s="162"/>
    </row>
    <row r="13" spans="2:11" ht="19.5" customHeight="1" hidden="1">
      <c r="B13" s="35"/>
      <c r="C13" s="36"/>
      <c r="D13" s="25"/>
      <c r="E13" s="77"/>
      <c r="F13" s="77"/>
      <c r="G13" s="78"/>
      <c r="H13" s="79"/>
      <c r="I13" s="79"/>
      <c r="J13" s="80"/>
      <c r="K13" s="80"/>
    </row>
    <row r="14" spans="2:11" ht="24" customHeight="1" hidden="1">
      <c r="B14" s="2"/>
      <c r="C14" s="37"/>
      <c r="D14" s="26"/>
      <c r="E14" s="81"/>
      <c r="F14" s="81"/>
      <c r="G14" s="82"/>
      <c r="H14" s="79"/>
      <c r="I14" s="79"/>
      <c r="J14" s="80"/>
      <c r="K14" s="80"/>
    </row>
    <row r="15" spans="2:11" ht="18.75" customHeight="1" hidden="1">
      <c r="B15" s="2"/>
      <c r="C15" s="38"/>
      <c r="D15" s="27"/>
      <c r="E15" s="83"/>
      <c r="F15" s="83"/>
      <c r="G15" s="84"/>
      <c r="H15" s="85"/>
      <c r="I15" s="85"/>
      <c r="J15" s="80"/>
      <c r="K15" s="80"/>
    </row>
    <row r="16" spans="2:11" ht="20.25" customHeight="1" hidden="1">
      <c r="B16" s="2"/>
      <c r="C16" s="38"/>
      <c r="D16" s="27"/>
      <c r="E16" s="83"/>
      <c r="F16" s="83"/>
      <c r="G16" s="84"/>
      <c r="H16" s="85"/>
      <c r="I16" s="85"/>
      <c r="J16" s="80"/>
      <c r="K16" s="80"/>
    </row>
    <row r="17" spans="2:11" ht="44.25" customHeight="1" hidden="1">
      <c r="B17" s="10"/>
      <c r="C17" s="39"/>
      <c r="D17" s="26"/>
      <c r="E17" s="81"/>
      <c r="F17" s="81"/>
      <c r="G17" s="82"/>
      <c r="H17" s="86"/>
      <c r="I17" s="86"/>
      <c r="J17" s="87"/>
      <c r="K17" s="87"/>
    </row>
    <row r="18" spans="2:11" ht="30" customHeight="1" hidden="1">
      <c r="B18" s="2"/>
      <c r="C18" s="38"/>
      <c r="D18" s="27"/>
      <c r="E18" s="83"/>
      <c r="F18" s="83"/>
      <c r="G18" s="84"/>
      <c r="H18" s="85"/>
      <c r="I18" s="85"/>
      <c r="J18" s="80"/>
      <c r="K18" s="80"/>
    </row>
    <row r="19" spans="2:11" ht="25.5" customHeight="1" hidden="1">
      <c r="B19" s="2"/>
      <c r="C19" s="39"/>
      <c r="D19" s="26"/>
      <c r="E19" s="81"/>
      <c r="F19" s="81"/>
      <c r="G19" s="82"/>
      <c r="H19" s="79"/>
      <c r="I19" s="79"/>
      <c r="J19" s="80"/>
      <c r="K19" s="80"/>
    </row>
    <row r="20" spans="2:11" ht="33.75" customHeight="1" hidden="1">
      <c r="B20" s="2"/>
      <c r="C20" s="38"/>
      <c r="D20" s="27"/>
      <c r="E20" s="83"/>
      <c r="F20" s="83"/>
      <c r="G20" s="84"/>
      <c r="H20" s="85"/>
      <c r="I20" s="85"/>
      <c r="J20" s="80"/>
      <c r="K20" s="80"/>
    </row>
    <row r="21" spans="2:11" ht="21" customHeight="1" hidden="1">
      <c r="B21" s="2"/>
      <c r="C21" s="38"/>
      <c r="D21" s="27"/>
      <c r="E21" s="83"/>
      <c r="F21" s="83"/>
      <c r="G21" s="84"/>
      <c r="H21" s="85"/>
      <c r="I21" s="85"/>
      <c r="J21" s="80"/>
      <c r="K21" s="80"/>
    </row>
    <row r="22" spans="2:11" ht="19.5" customHeight="1" hidden="1">
      <c r="B22" s="2"/>
      <c r="C22" s="39"/>
      <c r="D22" s="26"/>
      <c r="E22" s="81"/>
      <c r="F22" s="81"/>
      <c r="G22" s="82"/>
      <c r="H22" s="86"/>
      <c r="I22" s="86"/>
      <c r="J22" s="87"/>
      <c r="K22" s="87"/>
    </row>
    <row r="23" spans="2:11" ht="28.5" customHeight="1" hidden="1">
      <c r="B23" s="2"/>
      <c r="C23" s="38"/>
      <c r="D23" s="27"/>
      <c r="E23" s="83"/>
      <c r="F23" s="83"/>
      <c r="G23" s="84"/>
      <c r="H23" s="88"/>
      <c r="I23" s="88"/>
      <c r="J23" s="89"/>
      <c r="K23" s="89"/>
    </row>
    <row r="24" spans="2:11" ht="50.25" customHeight="1" hidden="1">
      <c r="B24" s="2"/>
      <c r="C24" s="39"/>
      <c r="D24" s="26"/>
      <c r="E24" s="81"/>
      <c r="F24" s="81"/>
      <c r="G24" s="82"/>
      <c r="H24" s="79"/>
      <c r="I24" s="79"/>
      <c r="J24" s="80"/>
      <c r="K24" s="80"/>
    </row>
    <row r="25" spans="2:11" ht="21" customHeight="1" hidden="1">
      <c r="B25" s="2"/>
      <c r="C25" s="38"/>
      <c r="D25" s="27"/>
      <c r="E25" s="83"/>
      <c r="F25" s="83"/>
      <c r="G25" s="90"/>
      <c r="H25" s="91"/>
      <c r="I25" s="91"/>
      <c r="J25" s="80"/>
      <c r="K25" s="80"/>
    </row>
    <row r="26" spans="2:11" ht="30" customHeight="1" hidden="1">
      <c r="B26" s="2"/>
      <c r="C26" s="38"/>
      <c r="D26" s="27"/>
      <c r="E26" s="83"/>
      <c r="F26" s="83"/>
      <c r="G26" s="90"/>
      <c r="H26" s="91"/>
      <c r="I26" s="91"/>
      <c r="J26" s="80"/>
      <c r="K26" s="80"/>
    </row>
    <row r="27" spans="2:11" ht="46.5" customHeight="1" hidden="1">
      <c r="B27" s="2"/>
      <c r="C27" s="39"/>
      <c r="D27" s="26"/>
      <c r="E27" s="81"/>
      <c r="F27" s="81"/>
      <c r="G27" s="92"/>
      <c r="H27" s="93"/>
      <c r="I27" s="93"/>
      <c r="J27" s="80"/>
      <c r="K27" s="80"/>
    </row>
    <row r="28" spans="2:11" ht="21" customHeight="1" hidden="1">
      <c r="B28" s="2"/>
      <c r="C28" s="38"/>
      <c r="D28" s="27"/>
      <c r="E28" s="83"/>
      <c r="F28" s="83"/>
      <c r="G28" s="90"/>
      <c r="H28" s="94"/>
      <c r="I28" s="94"/>
      <c r="J28" s="87"/>
      <c r="K28" s="87"/>
    </row>
    <row r="29" spans="2:11" ht="25.5" customHeight="1" hidden="1">
      <c r="B29" s="2"/>
      <c r="C29" s="40"/>
      <c r="D29" s="27"/>
      <c r="E29" s="83"/>
      <c r="F29" s="83"/>
      <c r="G29" s="90"/>
      <c r="H29" s="91"/>
      <c r="I29" s="91"/>
      <c r="J29" s="80"/>
      <c r="K29" s="80"/>
    </row>
    <row r="30" spans="2:11" ht="21" customHeight="1" hidden="1">
      <c r="B30" s="2"/>
      <c r="C30" s="38"/>
      <c r="D30" s="27"/>
      <c r="E30" s="83"/>
      <c r="F30" s="83"/>
      <c r="G30" s="90"/>
      <c r="H30" s="91"/>
      <c r="I30" s="91"/>
      <c r="J30" s="80"/>
      <c r="K30" s="80"/>
    </row>
    <row r="31" spans="2:11" ht="21" customHeight="1" hidden="1">
      <c r="B31" s="2"/>
      <c r="C31" s="38"/>
      <c r="D31" s="27"/>
      <c r="E31" s="83"/>
      <c r="F31" s="83"/>
      <c r="G31" s="90"/>
      <c r="H31" s="91"/>
      <c r="I31" s="91"/>
      <c r="J31" s="80"/>
      <c r="K31" s="80"/>
    </row>
    <row r="32" spans="1:11" ht="38.25" customHeight="1" hidden="1">
      <c r="A32" s="4"/>
      <c r="B32" s="5"/>
      <c r="C32" s="39"/>
      <c r="D32" s="28"/>
      <c r="E32" s="95"/>
      <c r="F32" s="95"/>
      <c r="G32" s="92"/>
      <c r="H32" s="93"/>
      <c r="I32" s="93"/>
      <c r="J32" s="80"/>
      <c r="K32" s="80"/>
    </row>
    <row r="33" spans="2:11" ht="19.5" customHeight="1" hidden="1">
      <c r="B33" s="2"/>
      <c r="C33" s="38"/>
      <c r="D33" s="27"/>
      <c r="E33" s="83"/>
      <c r="F33" s="83"/>
      <c r="G33" s="84"/>
      <c r="H33" s="88"/>
      <c r="I33" s="88"/>
      <c r="J33" s="87"/>
      <c r="K33" s="87"/>
    </row>
    <row r="34" spans="2:11" ht="19.5" customHeight="1" hidden="1">
      <c r="B34" s="2"/>
      <c r="C34" s="39"/>
      <c r="D34" s="26"/>
      <c r="E34" s="81"/>
      <c r="F34" s="81"/>
      <c r="G34" s="82"/>
      <c r="H34" s="79"/>
      <c r="I34" s="79"/>
      <c r="J34" s="80"/>
      <c r="K34" s="80"/>
    </row>
    <row r="35" spans="2:11" ht="28.5" customHeight="1" hidden="1">
      <c r="B35" s="2"/>
      <c r="C35" s="39"/>
      <c r="D35" s="26"/>
      <c r="E35" s="81"/>
      <c r="F35" s="81"/>
      <c r="G35" s="82"/>
      <c r="H35" s="79"/>
      <c r="I35" s="79"/>
      <c r="J35" s="80"/>
      <c r="K35" s="80"/>
    </row>
    <row r="36" spans="2:11" ht="19.5" customHeight="1" hidden="1">
      <c r="B36" s="2"/>
      <c r="C36" s="39"/>
      <c r="D36" s="26"/>
      <c r="E36" s="81"/>
      <c r="F36" s="81"/>
      <c r="G36" s="82"/>
      <c r="H36" s="79"/>
      <c r="I36" s="79"/>
      <c r="J36" s="80"/>
      <c r="K36" s="80"/>
    </row>
    <row r="37" spans="2:11" ht="25.5" customHeight="1" hidden="1">
      <c r="B37" s="2"/>
      <c r="C37" s="38"/>
      <c r="D37" s="27"/>
      <c r="E37" s="83"/>
      <c r="F37" s="83"/>
      <c r="G37" s="84"/>
      <c r="H37" s="85"/>
      <c r="I37" s="85"/>
      <c r="J37" s="80"/>
      <c r="K37" s="80"/>
    </row>
    <row r="38" spans="2:11" ht="26.25" customHeight="1" hidden="1">
      <c r="B38" s="2"/>
      <c r="C38" s="37"/>
      <c r="D38" s="26"/>
      <c r="E38" s="81"/>
      <c r="F38" s="81"/>
      <c r="G38" s="82"/>
      <c r="H38" s="86"/>
      <c r="I38" s="86"/>
      <c r="J38" s="87"/>
      <c r="K38" s="87"/>
    </row>
    <row r="39" spans="2:11" ht="43.5" customHeight="1" hidden="1">
      <c r="B39" s="2"/>
      <c r="C39" s="38"/>
      <c r="D39" s="27"/>
      <c r="E39" s="83"/>
      <c r="F39" s="83"/>
      <c r="G39" s="84"/>
      <c r="H39" s="85"/>
      <c r="I39" s="85"/>
      <c r="J39" s="80"/>
      <c r="K39" s="80"/>
    </row>
    <row r="40" spans="2:11" ht="33.75" customHeight="1" hidden="1">
      <c r="B40" s="2"/>
      <c r="C40" s="38"/>
      <c r="D40" s="27"/>
      <c r="E40" s="83"/>
      <c r="F40" s="83"/>
      <c r="G40" s="84"/>
      <c r="H40" s="85"/>
      <c r="I40" s="85"/>
      <c r="J40" s="80"/>
      <c r="K40" s="80"/>
    </row>
    <row r="41" spans="2:11" ht="21.75" customHeight="1" hidden="1">
      <c r="B41" s="2"/>
      <c r="C41" s="40"/>
      <c r="D41" s="27"/>
      <c r="E41" s="83"/>
      <c r="F41" s="83"/>
      <c r="G41" s="84"/>
      <c r="H41" s="85"/>
      <c r="I41" s="85"/>
      <c r="J41" s="80"/>
      <c r="K41" s="80"/>
    </row>
    <row r="42" spans="2:11" ht="31.5" customHeight="1" hidden="1">
      <c r="B42" s="2"/>
      <c r="C42" s="38"/>
      <c r="D42" s="27"/>
      <c r="E42" s="83"/>
      <c r="F42" s="83"/>
      <c r="G42" s="84"/>
      <c r="H42" s="88"/>
      <c r="I42" s="88"/>
      <c r="J42" s="87"/>
      <c r="K42" s="87"/>
    </row>
    <row r="43" spans="2:11" ht="25.5" customHeight="1" hidden="1">
      <c r="B43" s="2"/>
      <c r="C43" s="38"/>
      <c r="D43" s="27"/>
      <c r="E43" s="83"/>
      <c r="F43" s="83"/>
      <c r="G43" s="84"/>
      <c r="H43" s="85"/>
      <c r="I43" s="85"/>
      <c r="J43" s="80"/>
      <c r="K43" s="80"/>
    </row>
    <row r="44" spans="2:11" ht="21" customHeight="1" hidden="1">
      <c r="B44" s="2"/>
      <c r="C44" s="38"/>
      <c r="D44" s="27"/>
      <c r="E44" s="83"/>
      <c r="F44" s="83"/>
      <c r="G44" s="84"/>
      <c r="H44" s="85"/>
      <c r="I44" s="85"/>
      <c r="J44" s="80"/>
      <c r="K44" s="80"/>
    </row>
    <row r="45" spans="2:11" ht="19.5" customHeight="1" hidden="1" thickBot="1">
      <c r="B45" s="2"/>
      <c r="C45" s="38"/>
      <c r="D45" s="27"/>
      <c r="E45" s="83"/>
      <c r="F45" s="83"/>
      <c r="G45" s="84"/>
      <c r="H45" s="85"/>
      <c r="I45" s="85"/>
      <c r="J45" s="80"/>
      <c r="K45" s="80"/>
    </row>
    <row r="46" spans="2:11" ht="16.5" customHeight="1" hidden="1">
      <c r="B46" s="2"/>
      <c r="C46" s="38"/>
      <c r="D46" s="27"/>
      <c r="E46" s="83"/>
      <c r="F46" s="83"/>
      <c r="G46" s="84"/>
      <c r="H46" s="85"/>
      <c r="I46" s="85"/>
      <c r="J46" s="80"/>
      <c r="K46" s="80"/>
    </row>
    <row r="47" spans="2:11" ht="30.75" customHeight="1" hidden="1">
      <c r="B47" s="2"/>
      <c r="C47" s="39"/>
      <c r="D47" s="26"/>
      <c r="E47" s="81"/>
      <c r="F47" s="81"/>
      <c r="G47" s="82"/>
      <c r="H47" s="86"/>
      <c r="I47" s="86"/>
      <c r="J47" s="87"/>
      <c r="K47" s="87"/>
    </row>
    <row r="48" spans="2:11" ht="22.5" customHeight="1" hidden="1" thickBot="1">
      <c r="B48" s="6"/>
      <c r="C48" s="37"/>
      <c r="D48" s="29"/>
      <c r="E48" s="96"/>
      <c r="F48" s="96"/>
      <c r="G48" s="97"/>
      <c r="H48" s="98"/>
      <c r="I48" s="98"/>
      <c r="J48" s="87"/>
      <c r="K48" s="87"/>
    </row>
    <row r="49" spans="2:11" ht="17.25" customHeight="1" hidden="1">
      <c r="B49" s="7"/>
      <c r="C49" s="41" t="s">
        <v>0</v>
      </c>
      <c r="D49" s="30"/>
      <c r="E49" s="99"/>
      <c r="F49" s="99"/>
      <c r="G49" s="100"/>
      <c r="H49" s="101"/>
      <c r="I49" s="101"/>
      <c r="J49" s="102"/>
      <c r="K49" s="102"/>
    </row>
    <row r="50" spans="2:12" s="46" customFormat="1" ht="21.75" customHeight="1">
      <c r="B50" s="53" t="s">
        <v>1</v>
      </c>
      <c r="C50" s="54" t="s">
        <v>2</v>
      </c>
      <c r="D50" s="45"/>
      <c r="E50" s="142">
        <f>E51+E52+E55+E56+E57+E58+E60+E61+E62+E65+E66+E53+E54+E67+E68+E69+E59+E70</f>
        <v>66936.90000000001</v>
      </c>
      <c r="F50" s="137"/>
      <c r="G50" s="137"/>
      <c r="H50" s="142"/>
      <c r="I50" s="142">
        <f>I51+I52+I55+I56+I57+I58+I60+I61+I62+I65+I66+I59+I67+I68+I69+I53+I54+I70</f>
        <v>26986</v>
      </c>
      <c r="J50" s="109">
        <f>I50/E50*100</f>
        <v>40.31558079325453</v>
      </c>
      <c r="K50" s="142"/>
      <c r="L50" s="142">
        <f>L51+L52+L55+L56+L57+L58+L60+L61+L62+L65+L66+L53+L54+L67+L68+L69+L59+L70</f>
        <v>66936.90000000001</v>
      </c>
    </row>
    <row r="51" spans="2:12" ht="16.5" customHeight="1">
      <c r="B51" s="55"/>
      <c r="C51" s="65" t="s">
        <v>9</v>
      </c>
      <c r="D51" s="45"/>
      <c r="E51" s="106">
        <v>2463.5</v>
      </c>
      <c r="F51" s="106"/>
      <c r="G51" s="107"/>
      <c r="H51" s="108"/>
      <c r="I51" s="108">
        <v>579</v>
      </c>
      <c r="J51" s="109">
        <f>I51/E51*100</f>
        <v>23.503145930586562</v>
      </c>
      <c r="K51" s="109"/>
      <c r="L51" s="106">
        <v>2463.5</v>
      </c>
    </row>
    <row r="52" spans="2:12" ht="16.5" customHeight="1">
      <c r="B52" s="55"/>
      <c r="C52" s="66" t="s">
        <v>10</v>
      </c>
      <c r="D52" s="47"/>
      <c r="E52" s="106">
        <v>918.5</v>
      </c>
      <c r="F52" s="106"/>
      <c r="G52" s="107"/>
      <c r="H52" s="108"/>
      <c r="I52" s="108">
        <v>418</v>
      </c>
      <c r="J52" s="109">
        <f>I52/E52*100</f>
        <v>45.50898203592814</v>
      </c>
      <c r="K52" s="106"/>
      <c r="L52" s="106">
        <v>918.5</v>
      </c>
    </row>
    <row r="53" spans="2:12" ht="17.25" customHeight="1">
      <c r="B53" s="55"/>
      <c r="C53" s="66" t="s">
        <v>84</v>
      </c>
      <c r="D53" s="47"/>
      <c r="E53" s="106">
        <v>1168.4</v>
      </c>
      <c r="F53" s="106"/>
      <c r="G53" s="107"/>
      <c r="H53" s="108"/>
      <c r="I53" s="108">
        <v>569</v>
      </c>
      <c r="J53" s="109">
        <f>I53/E53*100</f>
        <v>48.69907565902088</v>
      </c>
      <c r="K53" s="106"/>
      <c r="L53" s="106">
        <v>1168.4</v>
      </c>
    </row>
    <row r="54" spans="2:12" ht="15.75" customHeight="1" hidden="1">
      <c r="B54" s="55"/>
      <c r="C54" s="66"/>
      <c r="D54" s="47"/>
      <c r="E54" s="106"/>
      <c r="F54" s="106"/>
      <c r="G54" s="107"/>
      <c r="H54" s="108"/>
      <c r="I54" s="108"/>
      <c r="J54" s="109"/>
      <c r="K54" s="106"/>
      <c r="L54" s="106"/>
    </row>
    <row r="55" spans="2:12" ht="15.75" customHeight="1">
      <c r="B55" s="55"/>
      <c r="C55" s="66" t="s">
        <v>11</v>
      </c>
      <c r="D55" s="47"/>
      <c r="E55" s="106">
        <v>24769.6</v>
      </c>
      <c r="F55" s="106"/>
      <c r="G55" s="107"/>
      <c r="H55" s="110"/>
      <c r="I55" s="108">
        <v>12091</v>
      </c>
      <c r="J55" s="109">
        <f aca="true" t="shared" si="0" ref="J55:J119">I55/E55*100</f>
        <v>48.81386861313869</v>
      </c>
      <c r="K55" s="106"/>
      <c r="L55" s="106">
        <v>24769.6</v>
      </c>
    </row>
    <row r="56" spans="2:12" ht="15.75" customHeight="1">
      <c r="B56" s="55"/>
      <c r="C56" s="67" t="s">
        <v>12</v>
      </c>
      <c r="D56" s="47"/>
      <c r="E56" s="106">
        <v>7712.5</v>
      </c>
      <c r="F56" s="106"/>
      <c r="G56" s="107"/>
      <c r="H56" s="111"/>
      <c r="I56" s="108">
        <v>3303</v>
      </c>
      <c r="J56" s="109">
        <f t="shared" si="0"/>
        <v>42.826580226904376</v>
      </c>
      <c r="K56" s="106"/>
      <c r="L56" s="106">
        <v>7712.5</v>
      </c>
    </row>
    <row r="57" spans="2:12" ht="15.75" customHeight="1">
      <c r="B57" s="55"/>
      <c r="C57" s="67" t="s">
        <v>49</v>
      </c>
      <c r="D57" s="47"/>
      <c r="E57" s="112">
        <v>3168.7</v>
      </c>
      <c r="F57" s="106"/>
      <c r="G57" s="107"/>
      <c r="H57" s="108"/>
      <c r="I57" s="110">
        <v>1722</v>
      </c>
      <c r="J57" s="109">
        <f t="shared" si="0"/>
        <v>54.3440527661186</v>
      </c>
      <c r="K57" s="112"/>
      <c r="L57" s="112">
        <v>3168.7</v>
      </c>
    </row>
    <row r="58" spans="2:12" ht="15.75" customHeight="1" hidden="1">
      <c r="B58" s="58"/>
      <c r="C58" s="67"/>
      <c r="D58" s="47"/>
      <c r="E58" s="113"/>
      <c r="F58" s="113"/>
      <c r="G58" s="114"/>
      <c r="H58" s="108"/>
      <c r="I58" s="108"/>
      <c r="J58" s="109" t="e">
        <f t="shared" si="0"/>
        <v>#DIV/0!</v>
      </c>
      <c r="K58" s="113"/>
      <c r="L58" s="113"/>
    </row>
    <row r="59" spans="2:12" ht="15.75" customHeight="1">
      <c r="B59" s="58"/>
      <c r="C59" s="67" t="s">
        <v>79</v>
      </c>
      <c r="D59" s="47"/>
      <c r="E59" s="114">
        <v>562.6</v>
      </c>
      <c r="F59" s="113"/>
      <c r="G59" s="114"/>
      <c r="H59" s="108"/>
      <c r="I59" s="108">
        <v>172</v>
      </c>
      <c r="J59" s="109">
        <f t="shared" si="0"/>
        <v>30.572342694632066</v>
      </c>
      <c r="K59" s="114"/>
      <c r="L59" s="114">
        <v>562.6</v>
      </c>
    </row>
    <row r="60" spans="2:12" ht="15.75" customHeight="1">
      <c r="B60" s="58"/>
      <c r="C60" s="67" t="s">
        <v>13</v>
      </c>
      <c r="D60" s="47"/>
      <c r="E60" s="115">
        <v>121.8</v>
      </c>
      <c r="F60" s="113"/>
      <c r="G60" s="114"/>
      <c r="H60" s="110"/>
      <c r="I60" s="116">
        <v>0</v>
      </c>
      <c r="J60" s="109">
        <f t="shared" si="0"/>
        <v>0</v>
      </c>
      <c r="K60" s="115"/>
      <c r="L60" s="115">
        <v>121.8</v>
      </c>
    </row>
    <row r="61" spans="2:12" ht="15.75" customHeight="1">
      <c r="B61" s="58"/>
      <c r="C61" s="67" t="s">
        <v>102</v>
      </c>
      <c r="D61" s="47"/>
      <c r="E61" s="115">
        <v>18742.2</v>
      </c>
      <c r="F61" s="113"/>
      <c r="G61" s="114"/>
      <c r="H61" s="108"/>
      <c r="I61" s="108">
        <v>4770</v>
      </c>
      <c r="J61" s="109">
        <f t="shared" si="0"/>
        <v>25.45058744437686</v>
      </c>
      <c r="K61" s="115"/>
      <c r="L61" s="115">
        <v>18742.2</v>
      </c>
    </row>
    <row r="62" spans="2:12" ht="15.75" customHeight="1">
      <c r="B62" s="58"/>
      <c r="C62" s="67" t="s">
        <v>14</v>
      </c>
      <c r="D62" s="47"/>
      <c r="E62" s="113">
        <v>2607.5</v>
      </c>
      <c r="F62" s="113"/>
      <c r="G62" s="114"/>
      <c r="H62" s="108"/>
      <c r="I62" s="108">
        <v>1201</v>
      </c>
      <c r="J62" s="109">
        <f t="shared" si="0"/>
        <v>46.05944391179291</v>
      </c>
      <c r="K62" s="113"/>
      <c r="L62" s="113">
        <v>2607.5</v>
      </c>
    </row>
    <row r="63" spans="2:12" ht="0.75" customHeight="1" hidden="1">
      <c r="B63" s="58"/>
      <c r="C63" s="67"/>
      <c r="D63" s="47"/>
      <c r="E63" s="113"/>
      <c r="F63" s="113"/>
      <c r="G63" s="114"/>
      <c r="H63" s="108"/>
      <c r="I63" s="108"/>
      <c r="J63" s="109" t="e">
        <f t="shared" si="0"/>
        <v>#DIV/0!</v>
      </c>
      <c r="K63" s="113"/>
      <c r="L63" s="113"/>
    </row>
    <row r="64" spans="2:12" ht="15.75" customHeight="1" hidden="1">
      <c r="B64" s="58"/>
      <c r="C64" s="67"/>
      <c r="D64" s="47"/>
      <c r="E64" s="113"/>
      <c r="F64" s="113"/>
      <c r="G64" s="114"/>
      <c r="H64" s="117"/>
      <c r="I64" s="117"/>
      <c r="J64" s="109" t="e">
        <f t="shared" si="0"/>
        <v>#DIV/0!</v>
      </c>
      <c r="K64" s="113"/>
      <c r="L64" s="113"/>
    </row>
    <row r="65" spans="2:12" ht="16.5" customHeight="1" hidden="1">
      <c r="B65" s="58"/>
      <c r="C65" s="67"/>
      <c r="D65" s="47"/>
      <c r="E65" s="115"/>
      <c r="F65" s="113"/>
      <c r="G65" s="114"/>
      <c r="H65" s="118"/>
      <c r="I65" s="117"/>
      <c r="J65" s="109"/>
      <c r="K65" s="115"/>
      <c r="L65" s="115"/>
    </row>
    <row r="66" spans="2:12" ht="15.75" customHeight="1" hidden="1">
      <c r="B66" s="58"/>
      <c r="C66" s="67"/>
      <c r="D66" s="47"/>
      <c r="E66" s="115"/>
      <c r="F66" s="113"/>
      <c r="G66" s="114"/>
      <c r="H66" s="118"/>
      <c r="I66" s="117"/>
      <c r="J66" s="109"/>
      <c r="K66" s="115"/>
      <c r="L66" s="115"/>
    </row>
    <row r="67" spans="2:12" ht="15.75" customHeight="1">
      <c r="B67" s="58"/>
      <c r="C67" s="67" t="s">
        <v>74</v>
      </c>
      <c r="D67" s="47"/>
      <c r="E67" s="115">
        <v>164.1</v>
      </c>
      <c r="F67" s="113"/>
      <c r="G67" s="114"/>
      <c r="H67" s="118"/>
      <c r="I67" s="117">
        <v>0</v>
      </c>
      <c r="J67" s="109">
        <f t="shared" si="0"/>
        <v>0</v>
      </c>
      <c r="K67" s="115"/>
      <c r="L67" s="115">
        <v>164.1</v>
      </c>
    </row>
    <row r="68" spans="2:12" ht="15" customHeight="1">
      <c r="B68" s="58"/>
      <c r="C68" s="67" t="s">
        <v>75</v>
      </c>
      <c r="D68" s="47"/>
      <c r="E68" s="115">
        <v>580</v>
      </c>
      <c r="F68" s="113"/>
      <c r="G68" s="114"/>
      <c r="H68" s="118"/>
      <c r="I68" s="117">
        <v>228</v>
      </c>
      <c r="J68" s="109">
        <f t="shared" si="0"/>
        <v>39.310344827586206</v>
      </c>
      <c r="K68" s="115"/>
      <c r="L68" s="115">
        <v>580</v>
      </c>
    </row>
    <row r="69" spans="2:12" ht="15.75" customHeight="1">
      <c r="B69" s="58"/>
      <c r="C69" s="67" t="s">
        <v>76</v>
      </c>
      <c r="D69" s="47"/>
      <c r="E69" s="115">
        <v>51.8</v>
      </c>
      <c r="F69" s="113"/>
      <c r="G69" s="114"/>
      <c r="H69" s="118"/>
      <c r="I69" s="117">
        <v>0</v>
      </c>
      <c r="J69" s="109">
        <f t="shared" si="0"/>
        <v>0</v>
      </c>
      <c r="K69" s="115"/>
      <c r="L69" s="115">
        <v>51.8</v>
      </c>
    </row>
    <row r="70" spans="2:12" ht="15.75" customHeight="1">
      <c r="B70" s="58"/>
      <c r="C70" s="67" t="s">
        <v>86</v>
      </c>
      <c r="D70" s="47"/>
      <c r="E70" s="115">
        <v>3905.7</v>
      </c>
      <c r="F70" s="113"/>
      <c r="G70" s="114"/>
      <c r="H70" s="118"/>
      <c r="I70" s="117">
        <v>1933</v>
      </c>
      <c r="J70" s="109">
        <f t="shared" si="0"/>
        <v>49.491768440996495</v>
      </c>
      <c r="K70" s="115"/>
      <c r="L70" s="115">
        <v>3905.7</v>
      </c>
    </row>
    <row r="71" spans="2:12" s="46" customFormat="1" ht="17.25" customHeight="1">
      <c r="B71" s="59" t="s">
        <v>55</v>
      </c>
      <c r="C71" s="60" t="s">
        <v>87</v>
      </c>
      <c r="D71" s="47"/>
      <c r="E71" s="142">
        <f>E72</f>
        <v>1460.5</v>
      </c>
      <c r="F71" s="136"/>
      <c r="G71" s="137"/>
      <c r="H71" s="142"/>
      <c r="I71" s="142">
        <f>I72</f>
        <v>691</v>
      </c>
      <c r="J71" s="109">
        <f t="shared" si="0"/>
        <v>47.312564190345775</v>
      </c>
      <c r="K71" s="142"/>
      <c r="L71" s="142">
        <f>L72</f>
        <v>1460.5</v>
      </c>
    </row>
    <row r="72" spans="2:12" ht="30">
      <c r="B72" s="58"/>
      <c r="C72" s="66" t="s">
        <v>56</v>
      </c>
      <c r="D72" s="47"/>
      <c r="E72" s="113">
        <v>1460.5</v>
      </c>
      <c r="F72" s="113"/>
      <c r="G72" s="114"/>
      <c r="H72" s="117"/>
      <c r="I72" s="117">
        <v>691</v>
      </c>
      <c r="J72" s="109">
        <f t="shared" si="0"/>
        <v>47.312564190345775</v>
      </c>
      <c r="K72" s="109"/>
      <c r="L72" s="113">
        <v>1460.5</v>
      </c>
    </row>
    <row r="73" spans="2:12" ht="13.5" customHeight="1" hidden="1">
      <c r="B73" s="58"/>
      <c r="C73" s="61"/>
      <c r="D73" s="27"/>
      <c r="E73" s="113"/>
      <c r="F73" s="113"/>
      <c r="G73" s="114"/>
      <c r="H73" s="117"/>
      <c r="I73" s="117"/>
      <c r="J73" s="109" t="e">
        <f t="shared" si="0"/>
        <v>#DIV/0!</v>
      </c>
      <c r="K73" s="109"/>
      <c r="L73" s="113"/>
    </row>
    <row r="74" spans="2:12" ht="12.75" customHeight="1" hidden="1">
      <c r="B74" s="58"/>
      <c r="C74" s="61"/>
      <c r="D74" s="27"/>
      <c r="E74" s="113"/>
      <c r="F74" s="113"/>
      <c r="G74" s="114"/>
      <c r="H74" s="117"/>
      <c r="I74" s="117"/>
      <c r="J74" s="109" t="e">
        <f t="shared" si="0"/>
        <v>#DIV/0!</v>
      </c>
      <c r="K74" s="109"/>
      <c r="L74" s="113"/>
    </row>
    <row r="75" spans="2:12" ht="0.75" customHeight="1" hidden="1">
      <c r="B75" s="58"/>
      <c r="C75" s="61"/>
      <c r="D75" s="27"/>
      <c r="E75" s="113"/>
      <c r="F75" s="113"/>
      <c r="G75" s="114"/>
      <c r="H75" s="117"/>
      <c r="I75" s="117"/>
      <c r="J75" s="109" t="e">
        <f t="shared" si="0"/>
        <v>#DIV/0!</v>
      </c>
      <c r="K75" s="109"/>
      <c r="L75" s="113"/>
    </row>
    <row r="76" spans="2:12" ht="36.75" customHeight="1">
      <c r="B76" s="59" t="s">
        <v>78</v>
      </c>
      <c r="C76" s="60" t="s">
        <v>88</v>
      </c>
      <c r="D76" s="27"/>
      <c r="E76" s="147">
        <f>E79+E77+E78</f>
        <v>290</v>
      </c>
      <c r="F76" s="115"/>
      <c r="G76" s="109"/>
      <c r="H76" s="151"/>
      <c r="I76" s="151">
        <f>I79+I77+I78</f>
        <v>40</v>
      </c>
      <c r="J76" s="109">
        <f t="shared" si="0"/>
        <v>13.793103448275861</v>
      </c>
      <c r="K76" s="142"/>
      <c r="L76" s="147">
        <f>L79+L77+L78</f>
        <v>290</v>
      </c>
    </row>
    <row r="77" spans="2:12" ht="36" customHeight="1">
      <c r="B77" s="59"/>
      <c r="C77" s="57" t="s">
        <v>103</v>
      </c>
      <c r="D77" s="27"/>
      <c r="E77" s="115">
        <v>150</v>
      </c>
      <c r="F77" s="115"/>
      <c r="G77" s="109"/>
      <c r="H77" s="118"/>
      <c r="I77" s="118">
        <v>0</v>
      </c>
      <c r="J77" s="109">
        <f t="shared" si="0"/>
        <v>0</v>
      </c>
      <c r="K77" s="142"/>
      <c r="L77" s="115">
        <v>150</v>
      </c>
    </row>
    <row r="78" spans="2:12" ht="36" customHeight="1">
      <c r="B78" s="59"/>
      <c r="C78" s="57" t="s">
        <v>132</v>
      </c>
      <c r="D78" s="27"/>
      <c r="E78" s="115">
        <v>40</v>
      </c>
      <c r="F78" s="115"/>
      <c r="G78" s="109"/>
      <c r="H78" s="118"/>
      <c r="I78" s="118">
        <v>40</v>
      </c>
      <c r="J78" s="109"/>
      <c r="K78" s="142"/>
      <c r="L78" s="115">
        <v>40</v>
      </c>
    </row>
    <row r="79" spans="2:12" ht="20.25" customHeight="1">
      <c r="B79" s="59"/>
      <c r="C79" s="66" t="s">
        <v>104</v>
      </c>
      <c r="D79" s="27"/>
      <c r="E79" s="115">
        <v>100</v>
      </c>
      <c r="F79" s="115"/>
      <c r="G79" s="109"/>
      <c r="H79" s="118"/>
      <c r="I79" s="118">
        <v>0</v>
      </c>
      <c r="J79" s="109">
        <f t="shared" si="0"/>
        <v>0</v>
      </c>
      <c r="K79" s="109"/>
      <c r="L79" s="115">
        <v>100</v>
      </c>
    </row>
    <row r="80" spans="2:12" s="46" customFormat="1" ht="21.75" customHeight="1">
      <c r="B80" s="59" t="s">
        <v>3</v>
      </c>
      <c r="C80" s="60" t="s">
        <v>89</v>
      </c>
      <c r="D80" s="47"/>
      <c r="E80" s="142">
        <f>E81+E82+E84+E95+E83+E94</f>
        <v>24100</v>
      </c>
      <c r="F80" s="136"/>
      <c r="G80" s="137"/>
      <c r="H80" s="142"/>
      <c r="I80" s="142">
        <f>I81+I84+I85+I89+I92+I90+I91+I95+I82+I83+I94</f>
        <v>2517</v>
      </c>
      <c r="J80" s="109">
        <f t="shared" si="0"/>
        <v>10.443983402489627</v>
      </c>
      <c r="K80" s="142"/>
      <c r="L80" s="142">
        <f>L81+L82+L84+L95+L83+L94</f>
        <v>24100</v>
      </c>
    </row>
    <row r="81" spans="2:12" ht="33" customHeight="1">
      <c r="B81" s="58"/>
      <c r="C81" s="66" t="s">
        <v>82</v>
      </c>
      <c r="D81" s="47"/>
      <c r="E81" s="115">
        <v>23900</v>
      </c>
      <c r="F81" s="115"/>
      <c r="G81" s="109"/>
      <c r="H81" s="118"/>
      <c r="I81" s="118">
        <v>2517</v>
      </c>
      <c r="J81" s="109">
        <f t="shared" si="0"/>
        <v>10.531380753138075</v>
      </c>
      <c r="K81" s="115"/>
      <c r="L81" s="115">
        <v>23900</v>
      </c>
    </row>
    <row r="82" spans="2:12" ht="15.75" hidden="1">
      <c r="B82" s="58"/>
      <c r="C82" s="66"/>
      <c r="D82" s="47"/>
      <c r="E82" s="115">
        <v>0</v>
      </c>
      <c r="F82" s="115"/>
      <c r="G82" s="109"/>
      <c r="H82" s="118"/>
      <c r="I82" s="118">
        <v>0</v>
      </c>
      <c r="J82" s="109" t="e">
        <f t="shared" si="0"/>
        <v>#DIV/0!</v>
      </c>
      <c r="K82" s="115"/>
      <c r="L82" s="115">
        <v>0</v>
      </c>
    </row>
    <row r="83" spans="2:12" ht="15.75" hidden="1">
      <c r="B83" s="58"/>
      <c r="C83" s="66"/>
      <c r="D83" s="47"/>
      <c r="E83" s="115">
        <v>0</v>
      </c>
      <c r="F83" s="115"/>
      <c r="G83" s="109"/>
      <c r="H83" s="118"/>
      <c r="I83" s="118">
        <v>0</v>
      </c>
      <c r="J83" s="109" t="e">
        <f t="shared" si="0"/>
        <v>#DIV/0!</v>
      </c>
      <c r="K83" s="115"/>
      <c r="L83" s="115">
        <v>0</v>
      </c>
    </row>
    <row r="84" spans="2:12" ht="34.5" customHeight="1">
      <c r="B84" s="58"/>
      <c r="C84" s="66" t="s">
        <v>66</v>
      </c>
      <c r="D84" s="47"/>
      <c r="E84" s="115">
        <v>200</v>
      </c>
      <c r="F84" s="115"/>
      <c r="G84" s="109"/>
      <c r="H84" s="118"/>
      <c r="I84" s="118">
        <v>0</v>
      </c>
      <c r="J84" s="109">
        <f t="shared" si="0"/>
        <v>0</v>
      </c>
      <c r="K84" s="115"/>
      <c r="L84" s="115">
        <v>200</v>
      </c>
    </row>
    <row r="85" spans="2:12" ht="15.75" customHeight="1" hidden="1">
      <c r="B85" s="58"/>
      <c r="C85" s="66"/>
      <c r="D85" s="47"/>
      <c r="E85" s="113"/>
      <c r="F85" s="113"/>
      <c r="G85" s="114"/>
      <c r="H85" s="117"/>
      <c r="I85" s="117"/>
      <c r="J85" s="109" t="e">
        <f t="shared" si="0"/>
        <v>#DIV/0!</v>
      </c>
      <c r="K85" s="113"/>
      <c r="L85" s="113"/>
    </row>
    <row r="86" spans="2:12" ht="15.75" customHeight="1" hidden="1">
      <c r="B86" s="58"/>
      <c r="C86" s="66"/>
      <c r="D86" s="47"/>
      <c r="E86" s="113"/>
      <c r="F86" s="113"/>
      <c r="G86" s="114"/>
      <c r="H86" s="117"/>
      <c r="I86" s="117"/>
      <c r="J86" s="109" t="e">
        <f t="shared" si="0"/>
        <v>#DIV/0!</v>
      </c>
      <c r="K86" s="113"/>
      <c r="L86" s="113"/>
    </row>
    <row r="87" spans="2:12" ht="15.75" customHeight="1" hidden="1">
      <c r="B87" s="58"/>
      <c r="C87" s="66"/>
      <c r="D87" s="47"/>
      <c r="E87" s="113"/>
      <c r="F87" s="113"/>
      <c r="G87" s="114"/>
      <c r="H87" s="117"/>
      <c r="I87" s="117"/>
      <c r="J87" s="109" t="e">
        <f t="shared" si="0"/>
        <v>#DIV/0!</v>
      </c>
      <c r="K87" s="113"/>
      <c r="L87" s="113"/>
    </row>
    <row r="88" spans="2:12" ht="15.75" customHeight="1" hidden="1">
      <c r="B88" s="58"/>
      <c r="C88" s="66"/>
      <c r="D88" s="47"/>
      <c r="E88" s="113"/>
      <c r="F88" s="113"/>
      <c r="G88" s="114"/>
      <c r="H88" s="117"/>
      <c r="I88" s="117"/>
      <c r="J88" s="109" t="e">
        <f t="shared" si="0"/>
        <v>#DIV/0!</v>
      </c>
      <c r="K88" s="113"/>
      <c r="L88" s="113"/>
    </row>
    <row r="89" spans="2:12" ht="17.25" customHeight="1" hidden="1">
      <c r="B89" s="58"/>
      <c r="C89" s="66"/>
      <c r="D89" s="47"/>
      <c r="E89" s="113"/>
      <c r="F89" s="113"/>
      <c r="G89" s="114"/>
      <c r="H89" s="117"/>
      <c r="I89" s="117"/>
      <c r="J89" s="109" t="e">
        <f t="shared" si="0"/>
        <v>#DIV/0!</v>
      </c>
      <c r="K89" s="113"/>
      <c r="L89" s="113"/>
    </row>
    <row r="90" spans="2:12" ht="24" customHeight="1" hidden="1">
      <c r="B90" s="58"/>
      <c r="C90" s="66"/>
      <c r="D90" s="47"/>
      <c r="E90" s="113"/>
      <c r="F90" s="113"/>
      <c r="G90" s="114"/>
      <c r="H90" s="117"/>
      <c r="I90" s="117"/>
      <c r="J90" s="109" t="e">
        <f t="shared" si="0"/>
        <v>#DIV/0!</v>
      </c>
      <c r="K90" s="113"/>
      <c r="L90" s="113"/>
    </row>
    <row r="91" spans="2:12" ht="17.25" customHeight="1" hidden="1">
      <c r="B91" s="58"/>
      <c r="C91" s="66"/>
      <c r="D91" s="47"/>
      <c r="E91" s="113"/>
      <c r="F91" s="113"/>
      <c r="G91" s="114"/>
      <c r="H91" s="117"/>
      <c r="I91" s="117"/>
      <c r="J91" s="109" t="e">
        <f t="shared" si="0"/>
        <v>#DIV/0!</v>
      </c>
      <c r="K91" s="113"/>
      <c r="L91" s="113"/>
    </row>
    <row r="92" spans="2:12" ht="17.25" customHeight="1" hidden="1">
      <c r="B92" s="58"/>
      <c r="C92" s="66"/>
      <c r="D92" s="47"/>
      <c r="E92" s="120"/>
      <c r="F92" s="120"/>
      <c r="G92" s="114"/>
      <c r="H92" s="117"/>
      <c r="I92" s="117"/>
      <c r="J92" s="109" t="e">
        <f t="shared" si="0"/>
        <v>#DIV/0!</v>
      </c>
      <c r="K92" s="120"/>
      <c r="L92" s="120"/>
    </row>
    <row r="93" spans="2:12" ht="12.75" customHeight="1" hidden="1">
      <c r="B93" s="58"/>
      <c r="C93" s="65"/>
      <c r="D93" s="27"/>
      <c r="E93" s="113"/>
      <c r="F93" s="113"/>
      <c r="G93" s="114"/>
      <c r="H93" s="117"/>
      <c r="I93" s="117"/>
      <c r="J93" s="109" t="e">
        <f t="shared" si="0"/>
        <v>#DIV/0!</v>
      </c>
      <c r="K93" s="113"/>
      <c r="L93" s="113"/>
    </row>
    <row r="94" spans="2:12" ht="35.25" customHeight="1" hidden="1">
      <c r="B94" s="58"/>
      <c r="C94" s="65"/>
      <c r="D94" s="27"/>
      <c r="E94" s="113">
        <v>0</v>
      </c>
      <c r="F94" s="113"/>
      <c r="G94" s="114"/>
      <c r="H94" s="121"/>
      <c r="I94" s="117">
        <v>0</v>
      </c>
      <c r="J94" s="109" t="e">
        <f t="shared" si="0"/>
        <v>#DIV/0!</v>
      </c>
      <c r="K94" s="113"/>
      <c r="L94" s="113">
        <v>0</v>
      </c>
    </row>
    <row r="95" spans="2:12" ht="44.25" customHeight="1" hidden="1">
      <c r="B95" s="58"/>
      <c r="C95" s="65"/>
      <c r="D95" s="27"/>
      <c r="E95" s="113">
        <v>0</v>
      </c>
      <c r="F95" s="113"/>
      <c r="G95" s="114"/>
      <c r="H95" s="121"/>
      <c r="I95" s="117">
        <v>0</v>
      </c>
      <c r="J95" s="109" t="e">
        <f t="shared" si="0"/>
        <v>#DIV/0!</v>
      </c>
      <c r="K95" s="113"/>
      <c r="L95" s="113">
        <v>0</v>
      </c>
    </row>
    <row r="96" spans="2:12" s="46" customFormat="1" ht="19.5" customHeight="1">
      <c r="B96" s="59" t="s">
        <v>4</v>
      </c>
      <c r="C96" s="60" t="s">
        <v>90</v>
      </c>
      <c r="D96" s="47"/>
      <c r="E96" s="147">
        <f>E97+E101+E106+E103+E113+E114+E115+E116+E130+E131+E132+E134+E133+E127+E128+E129</f>
        <v>163326.5</v>
      </c>
      <c r="F96" s="136"/>
      <c r="G96" s="137"/>
      <c r="H96" s="147"/>
      <c r="I96" s="142">
        <f>I97+I101+I103+I106+I107+I108+I109+I111+I112+I116+I113+I114+I130+I131+I115+I132+I133+I134+I127+I128+I129</f>
        <v>2166</v>
      </c>
      <c r="J96" s="109">
        <f t="shared" si="0"/>
        <v>1.326177931933887</v>
      </c>
      <c r="K96" s="142"/>
      <c r="L96" s="147">
        <f>L97+L101+L106+L103+L113+L114+L115+L116+L130+L131+L132+L134+L133+L127+L128+L129</f>
        <v>163326.5</v>
      </c>
    </row>
    <row r="97" spans="2:12" ht="14.25" customHeight="1">
      <c r="B97" s="68"/>
      <c r="C97" s="66" t="s">
        <v>105</v>
      </c>
      <c r="D97" s="47"/>
      <c r="E97" s="115">
        <v>1592.3</v>
      </c>
      <c r="F97" s="113"/>
      <c r="G97" s="114"/>
      <c r="H97" s="117"/>
      <c r="I97" s="117">
        <v>64</v>
      </c>
      <c r="J97" s="109">
        <f t="shared" si="0"/>
        <v>4.0193430886139545</v>
      </c>
      <c r="K97" s="115"/>
      <c r="L97" s="115">
        <v>1592.3</v>
      </c>
    </row>
    <row r="98" spans="2:12" ht="12.75" customHeight="1" hidden="1">
      <c r="B98" s="68"/>
      <c r="C98" s="66"/>
      <c r="D98" s="47"/>
      <c r="E98" s="113"/>
      <c r="F98" s="113"/>
      <c r="G98" s="114"/>
      <c r="H98" s="117"/>
      <c r="I98" s="117"/>
      <c r="J98" s="109" t="e">
        <f t="shared" si="0"/>
        <v>#DIV/0!</v>
      </c>
      <c r="K98" s="113"/>
      <c r="L98" s="113"/>
    </row>
    <row r="99" spans="2:12" ht="12.75" customHeight="1" hidden="1">
      <c r="B99" s="68"/>
      <c r="C99" s="66" t="s">
        <v>39</v>
      </c>
      <c r="D99" s="47"/>
      <c r="E99" s="113"/>
      <c r="F99" s="113"/>
      <c r="G99" s="114"/>
      <c r="H99" s="117"/>
      <c r="I99" s="117"/>
      <c r="J99" s="109" t="e">
        <f t="shared" si="0"/>
        <v>#DIV/0!</v>
      </c>
      <c r="K99" s="113"/>
      <c r="L99" s="113"/>
    </row>
    <row r="100" spans="2:12" ht="3.75" customHeight="1" hidden="1">
      <c r="B100" s="68"/>
      <c r="C100" s="66" t="s">
        <v>34</v>
      </c>
      <c r="D100" s="47"/>
      <c r="E100" s="113"/>
      <c r="F100" s="113"/>
      <c r="G100" s="114"/>
      <c r="H100" s="117"/>
      <c r="I100" s="117"/>
      <c r="J100" s="109" t="e">
        <f t="shared" si="0"/>
        <v>#DIV/0!</v>
      </c>
      <c r="K100" s="113"/>
      <c r="L100" s="113"/>
    </row>
    <row r="101" spans="2:12" ht="15.75" customHeight="1">
      <c r="B101" s="68"/>
      <c r="C101" s="66" t="s">
        <v>35</v>
      </c>
      <c r="D101" s="47"/>
      <c r="E101" s="115">
        <v>4240</v>
      </c>
      <c r="F101" s="113"/>
      <c r="G101" s="114"/>
      <c r="H101" s="118"/>
      <c r="I101" s="118">
        <v>1862</v>
      </c>
      <c r="J101" s="109">
        <f t="shared" si="0"/>
        <v>43.91509433962264</v>
      </c>
      <c r="K101" s="115"/>
      <c r="L101" s="115">
        <v>4240</v>
      </c>
    </row>
    <row r="102" spans="2:12" ht="12.75" customHeight="1" hidden="1">
      <c r="B102" s="68"/>
      <c r="C102" s="66" t="s">
        <v>36</v>
      </c>
      <c r="D102" s="47"/>
      <c r="E102" s="113"/>
      <c r="F102" s="113"/>
      <c r="G102" s="114"/>
      <c r="H102" s="117"/>
      <c r="I102" s="117"/>
      <c r="J102" s="109" t="e">
        <f t="shared" si="0"/>
        <v>#DIV/0!</v>
      </c>
      <c r="K102" s="113"/>
      <c r="L102" s="113"/>
    </row>
    <row r="103" spans="2:12" ht="16.5" customHeight="1">
      <c r="B103" s="68"/>
      <c r="C103" s="66" t="s">
        <v>37</v>
      </c>
      <c r="D103" s="47"/>
      <c r="E103" s="115">
        <v>1500</v>
      </c>
      <c r="F103" s="113"/>
      <c r="G103" s="114"/>
      <c r="H103" s="118"/>
      <c r="I103" s="117">
        <v>0</v>
      </c>
      <c r="J103" s="109">
        <f t="shared" si="0"/>
        <v>0</v>
      </c>
      <c r="K103" s="115"/>
      <c r="L103" s="115">
        <v>1500</v>
      </c>
    </row>
    <row r="104" spans="2:12" ht="15.75" customHeight="1" hidden="1">
      <c r="B104" s="69"/>
      <c r="C104" s="66"/>
      <c r="D104" s="47"/>
      <c r="E104" s="113"/>
      <c r="F104" s="113"/>
      <c r="G104" s="114"/>
      <c r="H104" s="117"/>
      <c r="I104" s="117"/>
      <c r="J104" s="109" t="e">
        <f t="shared" si="0"/>
        <v>#DIV/0!</v>
      </c>
      <c r="K104" s="113"/>
      <c r="L104" s="113"/>
    </row>
    <row r="105" spans="2:12" ht="31.5" customHeight="1" hidden="1">
      <c r="B105" s="69"/>
      <c r="C105" s="66" t="s">
        <v>38</v>
      </c>
      <c r="D105" s="47"/>
      <c r="E105" s="113"/>
      <c r="F105" s="113"/>
      <c r="G105" s="114"/>
      <c r="H105" s="117"/>
      <c r="I105" s="117"/>
      <c r="J105" s="109" t="e">
        <f t="shared" si="0"/>
        <v>#DIV/0!</v>
      </c>
      <c r="K105" s="113"/>
      <c r="L105" s="113"/>
    </row>
    <row r="106" spans="2:12" ht="16.5" customHeight="1">
      <c r="B106" s="69"/>
      <c r="C106" s="66" t="s">
        <v>106</v>
      </c>
      <c r="D106" s="47"/>
      <c r="E106" s="115">
        <v>45.2</v>
      </c>
      <c r="F106" s="113"/>
      <c r="G106" s="114"/>
      <c r="H106" s="118"/>
      <c r="I106" s="118">
        <v>35</v>
      </c>
      <c r="J106" s="109">
        <f t="shared" si="0"/>
        <v>77.43362831858407</v>
      </c>
      <c r="K106" s="115"/>
      <c r="L106" s="115">
        <v>45.2</v>
      </c>
    </row>
    <row r="107" spans="2:12" ht="16.5" customHeight="1" hidden="1">
      <c r="B107" s="69"/>
      <c r="C107" s="66"/>
      <c r="D107" s="47"/>
      <c r="E107" s="113"/>
      <c r="F107" s="113"/>
      <c r="G107" s="114"/>
      <c r="H107" s="117"/>
      <c r="I107" s="117"/>
      <c r="J107" s="109" t="e">
        <f t="shared" si="0"/>
        <v>#DIV/0!</v>
      </c>
      <c r="K107" s="113"/>
      <c r="L107" s="113"/>
    </row>
    <row r="108" spans="2:12" ht="29.25" customHeight="1" hidden="1">
      <c r="B108" s="69"/>
      <c r="C108" s="67"/>
      <c r="D108" s="47"/>
      <c r="E108" s="113"/>
      <c r="F108" s="113"/>
      <c r="G108" s="114"/>
      <c r="H108" s="117"/>
      <c r="I108" s="117"/>
      <c r="J108" s="109" t="e">
        <f t="shared" si="0"/>
        <v>#DIV/0!</v>
      </c>
      <c r="K108" s="113"/>
      <c r="L108" s="113"/>
    </row>
    <row r="109" spans="2:12" ht="17.25" customHeight="1" hidden="1">
      <c r="B109" s="69"/>
      <c r="C109" s="65"/>
      <c r="D109" s="47"/>
      <c r="E109" s="113"/>
      <c r="F109" s="113"/>
      <c r="G109" s="114"/>
      <c r="H109" s="117"/>
      <c r="I109" s="117"/>
      <c r="J109" s="109" t="e">
        <f t="shared" si="0"/>
        <v>#DIV/0!</v>
      </c>
      <c r="K109" s="113"/>
      <c r="L109" s="113"/>
    </row>
    <row r="110" spans="2:12" ht="0.75" customHeight="1" hidden="1">
      <c r="B110" s="176"/>
      <c r="C110" s="177"/>
      <c r="D110" s="47"/>
      <c r="E110" s="113"/>
      <c r="F110" s="113"/>
      <c r="G110" s="114"/>
      <c r="H110" s="117"/>
      <c r="I110" s="117"/>
      <c r="J110" s="109" t="e">
        <f t="shared" si="0"/>
        <v>#DIV/0!</v>
      </c>
      <c r="K110" s="113"/>
      <c r="L110" s="113"/>
    </row>
    <row r="111" spans="2:12" ht="17.25" customHeight="1" hidden="1">
      <c r="B111" s="70"/>
      <c r="C111" s="66"/>
      <c r="D111" s="45"/>
      <c r="E111" s="106"/>
      <c r="F111" s="106"/>
      <c r="G111" s="107"/>
      <c r="H111" s="108"/>
      <c r="I111" s="108"/>
      <c r="J111" s="109" t="e">
        <f t="shared" si="0"/>
        <v>#DIV/0!</v>
      </c>
      <c r="K111" s="106"/>
      <c r="L111" s="106"/>
    </row>
    <row r="112" spans="2:12" ht="30.75" customHeight="1" hidden="1">
      <c r="B112" s="70"/>
      <c r="C112" s="67"/>
      <c r="D112" s="45"/>
      <c r="E112" s="106"/>
      <c r="F112" s="106"/>
      <c r="G112" s="107"/>
      <c r="H112" s="108"/>
      <c r="I112" s="108"/>
      <c r="J112" s="109" t="e">
        <f t="shared" si="0"/>
        <v>#DIV/0!</v>
      </c>
      <c r="K112" s="106"/>
      <c r="L112" s="106"/>
    </row>
    <row r="113" spans="2:12" ht="18.75" customHeight="1">
      <c r="B113" s="70"/>
      <c r="C113" s="67" t="s">
        <v>107</v>
      </c>
      <c r="D113" s="45"/>
      <c r="E113" s="106">
        <v>560</v>
      </c>
      <c r="F113" s="106"/>
      <c r="G113" s="107"/>
      <c r="H113" s="110"/>
      <c r="I113" s="108">
        <v>93</v>
      </c>
      <c r="J113" s="109">
        <v>0</v>
      </c>
      <c r="K113" s="106"/>
      <c r="L113" s="106">
        <v>560</v>
      </c>
    </row>
    <row r="114" spans="2:12" ht="21" customHeight="1">
      <c r="B114" s="70"/>
      <c r="C114" s="67" t="s">
        <v>108</v>
      </c>
      <c r="D114" s="45"/>
      <c r="E114" s="112">
        <v>13135</v>
      </c>
      <c r="F114" s="106"/>
      <c r="G114" s="107"/>
      <c r="H114" s="110"/>
      <c r="I114" s="116">
        <v>112</v>
      </c>
      <c r="J114" s="109">
        <v>0</v>
      </c>
      <c r="K114" s="112"/>
      <c r="L114" s="112">
        <v>13135</v>
      </c>
    </row>
    <row r="115" spans="2:12" ht="19.5" customHeight="1">
      <c r="B115" s="70"/>
      <c r="C115" s="67" t="s">
        <v>109</v>
      </c>
      <c r="D115" s="45"/>
      <c r="E115" s="112">
        <v>124200</v>
      </c>
      <c r="F115" s="106"/>
      <c r="G115" s="107"/>
      <c r="H115" s="110"/>
      <c r="I115" s="108">
        <v>0</v>
      </c>
      <c r="J115" s="109">
        <f t="shared" si="0"/>
        <v>0</v>
      </c>
      <c r="K115" s="112"/>
      <c r="L115" s="112">
        <v>124200</v>
      </c>
    </row>
    <row r="116" spans="2:12" ht="32.25" customHeight="1">
      <c r="B116" s="70"/>
      <c r="C116" s="67" t="s">
        <v>110</v>
      </c>
      <c r="D116" s="45"/>
      <c r="E116" s="112">
        <v>36.6</v>
      </c>
      <c r="F116" s="106"/>
      <c r="G116" s="107"/>
      <c r="H116" s="108"/>
      <c r="I116" s="108">
        <v>0</v>
      </c>
      <c r="J116" s="109">
        <f t="shared" si="0"/>
        <v>0</v>
      </c>
      <c r="K116" s="112"/>
      <c r="L116" s="112">
        <v>36.6</v>
      </c>
    </row>
    <row r="117" spans="2:12" ht="32.25" customHeight="1" hidden="1">
      <c r="B117" s="71"/>
      <c r="C117" s="65" t="s">
        <v>15</v>
      </c>
      <c r="D117" s="27"/>
      <c r="E117" s="113"/>
      <c r="F117" s="113"/>
      <c r="G117" s="114"/>
      <c r="H117" s="117"/>
      <c r="I117" s="117"/>
      <c r="J117" s="109" t="e">
        <f t="shared" si="0"/>
        <v>#DIV/0!</v>
      </c>
      <c r="K117" s="113"/>
      <c r="L117" s="113"/>
    </row>
    <row r="118" spans="2:12" ht="13.5" customHeight="1" hidden="1">
      <c r="B118" s="72"/>
      <c r="C118" s="65"/>
      <c r="D118" s="31"/>
      <c r="E118" s="106"/>
      <c r="F118" s="106"/>
      <c r="G118" s="107"/>
      <c r="H118" s="108"/>
      <c r="I118" s="108"/>
      <c r="J118" s="109" t="e">
        <f t="shared" si="0"/>
        <v>#DIV/0!</v>
      </c>
      <c r="K118" s="106"/>
      <c r="L118" s="106"/>
    </row>
    <row r="119" spans="2:12" ht="12.75" customHeight="1" hidden="1">
      <c r="B119" s="71"/>
      <c r="C119" s="66"/>
      <c r="D119" s="27"/>
      <c r="E119" s="113"/>
      <c r="F119" s="113"/>
      <c r="G119" s="114"/>
      <c r="H119" s="117"/>
      <c r="I119" s="117"/>
      <c r="J119" s="109" t="e">
        <f t="shared" si="0"/>
        <v>#DIV/0!</v>
      </c>
      <c r="K119" s="113"/>
      <c r="L119" s="113"/>
    </row>
    <row r="120" spans="2:12" ht="12.75" customHeight="1" hidden="1">
      <c r="B120" s="71"/>
      <c r="C120" s="66"/>
      <c r="D120" s="27"/>
      <c r="E120" s="113"/>
      <c r="F120" s="113"/>
      <c r="G120" s="114"/>
      <c r="H120" s="117"/>
      <c r="I120" s="117"/>
      <c r="J120" s="109" t="e">
        <f aca="true" t="shared" si="1" ref="J120:J189">I120/E120*100</f>
        <v>#DIV/0!</v>
      </c>
      <c r="K120" s="113"/>
      <c r="L120" s="113"/>
    </row>
    <row r="121" spans="2:12" ht="12.75" customHeight="1" hidden="1">
      <c r="B121" s="69"/>
      <c r="C121" s="65"/>
      <c r="D121" s="27"/>
      <c r="E121" s="113"/>
      <c r="F121" s="113"/>
      <c r="G121" s="114"/>
      <c r="H121" s="117"/>
      <c r="I121" s="117"/>
      <c r="J121" s="109" t="e">
        <f t="shared" si="1"/>
        <v>#DIV/0!</v>
      </c>
      <c r="K121" s="113"/>
      <c r="L121" s="113"/>
    </row>
    <row r="122" spans="2:12" ht="15.75" customHeight="1" hidden="1">
      <c r="B122" s="71"/>
      <c r="C122" s="63"/>
      <c r="D122" s="27"/>
      <c r="E122" s="113"/>
      <c r="F122" s="113"/>
      <c r="G122" s="114"/>
      <c r="H122" s="117"/>
      <c r="I122" s="117"/>
      <c r="J122" s="109" t="e">
        <f t="shared" si="1"/>
        <v>#DIV/0!</v>
      </c>
      <c r="K122" s="113"/>
      <c r="L122" s="113"/>
    </row>
    <row r="123" spans="2:12" ht="26.25" customHeight="1" hidden="1">
      <c r="B123" s="72"/>
      <c r="C123" s="65"/>
      <c r="D123" s="31"/>
      <c r="E123" s="106"/>
      <c r="F123" s="106"/>
      <c r="G123" s="107"/>
      <c r="H123" s="108"/>
      <c r="I123" s="108"/>
      <c r="J123" s="109" t="e">
        <f t="shared" si="1"/>
        <v>#DIV/0!</v>
      </c>
      <c r="K123" s="106"/>
      <c r="L123" s="106"/>
    </row>
    <row r="124" spans="2:12" ht="12.75" customHeight="1" hidden="1">
      <c r="B124" s="69"/>
      <c r="C124" s="66"/>
      <c r="D124" s="27"/>
      <c r="E124" s="113"/>
      <c r="F124" s="113"/>
      <c r="G124" s="114"/>
      <c r="H124" s="117"/>
      <c r="I124" s="117"/>
      <c r="J124" s="109" t="e">
        <f t="shared" si="1"/>
        <v>#DIV/0!</v>
      </c>
      <c r="K124" s="113"/>
      <c r="L124" s="113"/>
    </row>
    <row r="125" spans="2:12" ht="12.75" customHeight="1" hidden="1">
      <c r="B125" s="69"/>
      <c r="C125" s="66"/>
      <c r="D125" s="27"/>
      <c r="E125" s="113"/>
      <c r="F125" s="113"/>
      <c r="G125" s="114"/>
      <c r="H125" s="117"/>
      <c r="I125" s="117"/>
      <c r="J125" s="109" t="e">
        <f t="shared" si="1"/>
        <v>#DIV/0!</v>
      </c>
      <c r="K125" s="113"/>
      <c r="L125" s="113"/>
    </row>
    <row r="126" spans="2:12" ht="12.75" customHeight="1" hidden="1">
      <c r="B126" s="69"/>
      <c r="C126" s="65"/>
      <c r="D126" s="27"/>
      <c r="E126" s="113"/>
      <c r="F126" s="113"/>
      <c r="G126" s="114"/>
      <c r="H126" s="117"/>
      <c r="I126" s="117"/>
      <c r="J126" s="109" t="e">
        <f t="shared" si="1"/>
        <v>#DIV/0!</v>
      </c>
      <c r="K126" s="113"/>
      <c r="L126" s="113"/>
    </row>
    <row r="127" spans="2:12" ht="30" customHeight="1">
      <c r="B127" s="69"/>
      <c r="C127" s="65" t="s">
        <v>133</v>
      </c>
      <c r="D127" s="27"/>
      <c r="E127" s="113">
        <v>9141</v>
      </c>
      <c r="F127" s="113"/>
      <c r="G127" s="114"/>
      <c r="H127" s="157"/>
      <c r="I127" s="158"/>
      <c r="J127" s="109"/>
      <c r="K127" s="113"/>
      <c r="L127" s="113">
        <v>9141</v>
      </c>
    </row>
    <row r="128" spans="2:12" ht="28.5" customHeight="1">
      <c r="B128" s="69"/>
      <c r="C128" s="65" t="s">
        <v>134</v>
      </c>
      <c r="D128" s="27"/>
      <c r="E128" s="113">
        <v>4173.9</v>
      </c>
      <c r="F128" s="113"/>
      <c r="G128" s="114"/>
      <c r="H128" s="157"/>
      <c r="I128" s="158"/>
      <c r="J128" s="109"/>
      <c r="K128" s="113"/>
      <c r="L128" s="113">
        <v>4173.9</v>
      </c>
    </row>
    <row r="129" spans="2:12" ht="25.5" customHeight="1">
      <c r="B129" s="69"/>
      <c r="C129" s="65" t="s">
        <v>135</v>
      </c>
      <c r="D129" s="27"/>
      <c r="E129" s="113">
        <v>1728.1</v>
      </c>
      <c r="F129" s="113"/>
      <c r="G129" s="114"/>
      <c r="H129" s="157"/>
      <c r="I129" s="158"/>
      <c r="J129" s="109"/>
      <c r="K129" s="113"/>
      <c r="L129" s="113">
        <v>1728.1</v>
      </c>
    </row>
    <row r="130" spans="2:12" ht="30">
      <c r="B130" s="69"/>
      <c r="C130" s="65" t="s">
        <v>111</v>
      </c>
      <c r="D130" s="27"/>
      <c r="E130" s="113">
        <v>2974.4</v>
      </c>
      <c r="F130" s="113"/>
      <c r="G130" s="114"/>
      <c r="H130" s="114"/>
      <c r="I130" s="121">
        <v>0</v>
      </c>
      <c r="J130" s="109">
        <f t="shared" si="1"/>
        <v>0</v>
      </c>
      <c r="K130" s="113"/>
      <c r="L130" s="113">
        <v>2974.4</v>
      </c>
    </row>
    <row r="131" spans="2:12" ht="20.25" customHeight="1" hidden="1">
      <c r="B131" s="69"/>
      <c r="C131" s="65"/>
      <c r="D131" s="27"/>
      <c r="E131" s="113"/>
      <c r="F131" s="113"/>
      <c r="G131" s="114"/>
      <c r="H131" s="113"/>
      <c r="I131" s="121"/>
      <c r="J131" s="109"/>
      <c r="K131" s="113"/>
      <c r="L131" s="113"/>
    </row>
    <row r="132" spans="2:12" ht="20.25" customHeight="1" hidden="1">
      <c r="B132" s="69"/>
      <c r="C132" s="65"/>
      <c r="D132" s="27"/>
      <c r="E132" s="113"/>
      <c r="F132" s="113"/>
      <c r="G132" s="114"/>
      <c r="H132" s="113"/>
      <c r="I132" s="121"/>
      <c r="J132" s="109"/>
      <c r="K132" s="113"/>
      <c r="L132" s="113"/>
    </row>
    <row r="133" spans="2:12" ht="18.75" customHeight="1" hidden="1">
      <c r="B133" s="69"/>
      <c r="C133" s="65"/>
      <c r="D133" s="27"/>
      <c r="E133" s="113"/>
      <c r="F133" s="113"/>
      <c r="G133" s="114"/>
      <c r="H133" s="113"/>
      <c r="I133" s="121"/>
      <c r="J133" s="109"/>
      <c r="K133" s="113"/>
      <c r="L133" s="113"/>
    </row>
    <row r="134" spans="2:12" ht="15" hidden="1">
      <c r="B134" s="69"/>
      <c r="C134" s="65"/>
      <c r="D134" s="27"/>
      <c r="E134" s="113"/>
      <c r="F134" s="113"/>
      <c r="G134" s="114"/>
      <c r="H134" s="113"/>
      <c r="I134" s="121"/>
      <c r="J134" s="109"/>
      <c r="K134" s="113"/>
      <c r="L134" s="113"/>
    </row>
    <row r="135" spans="2:12" s="46" customFormat="1" ht="15.75">
      <c r="B135" s="59" t="s">
        <v>5</v>
      </c>
      <c r="C135" s="60" t="s">
        <v>91</v>
      </c>
      <c r="D135" s="47"/>
      <c r="E135" s="147">
        <f>E136+E137+E138+E140+E141+E142+E143+E146+E144+E145+E149+E150+E152+E151</f>
        <v>211518.49999999997</v>
      </c>
      <c r="F135" s="136"/>
      <c r="G135" s="137"/>
      <c r="H135" s="147"/>
      <c r="I135" s="136">
        <f>I136+I137+I138+I139+I140+I141+I142+I143+I146+I144+I145+I149+I150+I152+I151</f>
        <v>103310</v>
      </c>
      <c r="J135" s="109">
        <f t="shared" si="1"/>
        <v>48.84206346017016</v>
      </c>
      <c r="K135" s="142"/>
      <c r="L135" s="147">
        <f>L136+L137+L138+L140+L141+L142+L143+L146+L144+L145+L149+L150+L152+L151</f>
        <v>211518.49999999997</v>
      </c>
    </row>
    <row r="136" spans="2:12" ht="21" customHeight="1">
      <c r="B136" s="55"/>
      <c r="C136" s="65" t="s">
        <v>16</v>
      </c>
      <c r="D136" s="45"/>
      <c r="E136" s="106">
        <v>47333.3</v>
      </c>
      <c r="F136" s="106"/>
      <c r="G136" s="107"/>
      <c r="H136" s="108"/>
      <c r="I136" s="108">
        <v>18995</v>
      </c>
      <c r="J136" s="109">
        <f t="shared" si="1"/>
        <v>40.1303099509225</v>
      </c>
      <c r="K136" s="109"/>
      <c r="L136" s="106">
        <v>47333.3</v>
      </c>
    </row>
    <row r="137" spans="2:12" ht="21" customHeight="1">
      <c r="B137" s="58"/>
      <c r="C137" s="66" t="s">
        <v>17</v>
      </c>
      <c r="D137" s="47"/>
      <c r="E137" s="113">
        <v>84727.1</v>
      </c>
      <c r="F137" s="113"/>
      <c r="G137" s="114"/>
      <c r="H137" s="117"/>
      <c r="I137" s="117">
        <v>43109</v>
      </c>
      <c r="J137" s="109">
        <f t="shared" si="1"/>
        <v>50.87982475500754</v>
      </c>
      <c r="K137" s="109"/>
      <c r="L137" s="113">
        <v>84727.1</v>
      </c>
    </row>
    <row r="138" spans="2:12" ht="21" customHeight="1">
      <c r="B138" s="58"/>
      <c r="C138" s="66" t="s">
        <v>18</v>
      </c>
      <c r="D138" s="47"/>
      <c r="E138" s="113">
        <v>40228.9</v>
      </c>
      <c r="F138" s="113"/>
      <c r="G138" s="114"/>
      <c r="H138" s="117"/>
      <c r="I138" s="117">
        <v>21855</v>
      </c>
      <c r="J138" s="109">
        <f t="shared" si="1"/>
        <v>54.326615940281734</v>
      </c>
      <c r="K138" s="109"/>
      <c r="L138" s="113">
        <v>40228.9</v>
      </c>
    </row>
    <row r="139" spans="2:12" ht="18" customHeight="1" hidden="1">
      <c r="B139" s="58"/>
      <c r="C139" s="67"/>
      <c r="D139" s="47"/>
      <c r="E139" s="113"/>
      <c r="F139" s="113"/>
      <c r="G139" s="114"/>
      <c r="H139" s="117"/>
      <c r="I139" s="117"/>
      <c r="J139" s="109" t="e">
        <f t="shared" si="1"/>
        <v>#DIV/0!</v>
      </c>
      <c r="K139" s="109"/>
      <c r="L139" s="113"/>
    </row>
    <row r="140" spans="2:12" ht="21" customHeight="1">
      <c r="B140" s="58"/>
      <c r="C140" s="67" t="s">
        <v>19</v>
      </c>
      <c r="D140" s="47"/>
      <c r="E140" s="113">
        <v>3521.5</v>
      </c>
      <c r="F140" s="113"/>
      <c r="G140" s="114"/>
      <c r="H140" s="118"/>
      <c r="I140" s="117">
        <v>1860</v>
      </c>
      <c r="J140" s="109">
        <f t="shared" si="1"/>
        <v>52.81840124946756</v>
      </c>
      <c r="K140" s="109"/>
      <c r="L140" s="113">
        <v>3521.5</v>
      </c>
    </row>
    <row r="141" spans="2:12" ht="21" customHeight="1">
      <c r="B141" s="58"/>
      <c r="C141" s="67" t="s">
        <v>98</v>
      </c>
      <c r="D141" s="47"/>
      <c r="E141" s="113">
        <v>5065.4</v>
      </c>
      <c r="F141" s="113"/>
      <c r="G141" s="114"/>
      <c r="H141" s="117"/>
      <c r="I141" s="117">
        <v>2141</v>
      </c>
      <c r="J141" s="109">
        <f t="shared" si="1"/>
        <v>42.267145733801875</v>
      </c>
      <c r="K141" s="109"/>
      <c r="L141" s="113">
        <v>5065.4</v>
      </c>
    </row>
    <row r="142" spans="2:12" ht="21" customHeight="1">
      <c r="B142" s="58"/>
      <c r="C142" s="65" t="s">
        <v>33</v>
      </c>
      <c r="D142" s="47"/>
      <c r="E142" s="113">
        <v>20199.8</v>
      </c>
      <c r="F142" s="113"/>
      <c r="G142" s="114"/>
      <c r="H142" s="117"/>
      <c r="I142" s="117">
        <v>10693</v>
      </c>
      <c r="J142" s="109">
        <f t="shared" si="1"/>
        <v>52.93616768482856</v>
      </c>
      <c r="K142" s="109"/>
      <c r="L142" s="113">
        <v>20199.8</v>
      </c>
    </row>
    <row r="143" spans="2:12" ht="18.75" customHeight="1">
      <c r="B143" s="58"/>
      <c r="C143" s="65" t="s">
        <v>99</v>
      </c>
      <c r="D143" s="47"/>
      <c r="E143" s="115">
        <v>5159.5</v>
      </c>
      <c r="F143" s="113"/>
      <c r="G143" s="114"/>
      <c r="H143" s="117"/>
      <c r="I143" s="117">
        <v>2363</v>
      </c>
      <c r="J143" s="109">
        <f t="shared" si="1"/>
        <v>45.799011532125206</v>
      </c>
      <c r="K143" s="109"/>
      <c r="L143" s="115">
        <v>5159.5</v>
      </c>
    </row>
    <row r="144" spans="2:12" ht="20.25" customHeight="1">
      <c r="B144" s="58"/>
      <c r="C144" s="65" t="s">
        <v>100</v>
      </c>
      <c r="D144" s="47"/>
      <c r="E144" s="113">
        <v>2425.9</v>
      </c>
      <c r="F144" s="113"/>
      <c r="G144" s="114"/>
      <c r="H144" s="117"/>
      <c r="I144" s="117">
        <v>1343</v>
      </c>
      <c r="J144" s="109">
        <f t="shared" si="1"/>
        <v>55.36089698668535</v>
      </c>
      <c r="K144" s="109"/>
      <c r="L144" s="113">
        <v>2425.9</v>
      </c>
    </row>
    <row r="145" spans="2:12" ht="18.75" customHeight="1" hidden="1">
      <c r="B145" s="58"/>
      <c r="C145" s="65"/>
      <c r="D145" s="47"/>
      <c r="E145" s="113"/>
      <c r="F145" s="113"/>
      <c r="G145" s="114"/>
      <c r="H145" s="117"/>
      <c r="I145" s="117"/>
      <c r="J145" s="109" t="e">
        <f t="shared" si="1"/>
        <v>#DIV/0!</v>
      </c>
      <c r="K145" s="109"/>
      <c r="L145" s="113"/>
    </row>
    <row r="146" spans="2:12" ht="20.25" customHeight="1">
      <c r="B146" s="58"/>
      <c r="C146" s="65" t="s">
        <v>112</v>
      </c>
      <c r="D146" s="47"/>
      <c r="E146" s="113">
        <v>289</v>
      </c>
      <c r="F146" s="113"/>
      <c r="G146" s="114"/>
      <c r="H146" s="117"/>
      <c r="I146" s="117">
        <v>0</v>
      </c>
      <c r="J146" s="109">
        <f t="shared" si="1"/>
        <v>0</v>
      </c>
      <c r="K146" s="109"/>
      <c r="L146" s="113">
        <v>289</v>
      </c>
    </row>
    <row r="147" spans="2:12" ht="0.75" customHeight="1" hidden="1">
      <c r="B147" s="58"/>
      <c r="C147" s="65"/>
      <c r="D147" s="47"/>
      <c r="E147" s="113"/>
      <c r="F147" s="113"/>
      <c r="G147" s="114"/>
      <c r="H147" s="121"/>
      <c r="I147" s="121"/>
      <c r="J147" s="109" t="e">
        <f t="shared" si="1"/>
        <v>#DIV/0!</v>
      </c>
      <c r="K147" s="109"/>
      <c r="L147" s="113"/>
    </row>
    <row r="148" spans="2:12" ht="0.75" customHeight="1" hidden="1">
      <c r="B148" s="58"/>
      <c r="C148" s="65"/>
      <c r="D148" s="47"/>
      <c r="E148" s="113"/>
      <c r="F148" s="113"/>
      <c r="G148" s="114"/>
      <c r="H148" s="121"/>
      <c r="I148" s="121"/>
      <c r="J148" s="109" t="e">
        <f t="shared" si="1"/>
        <v>#DIV/0!</v>
      </c>
      <c r="K148" s="109"/>
      <c r="L148" s="113"/>
    </row>
    <row r="149" spans="2:12" ht="33" customHeight="1">
      <c r="B149" s="58"/>
      <c r="C149" s="65" t="s">
        <v>77</v>
      </c>
      <c r="D149" s="47"/>
      <c r="E149" s="113">
        <v>702.3</v>
      </c>
      <c r="F149" s="113"/>
      <c r="G149" s="114"/>
      <c r="H149" s="114"/>
      <c r="I149" s="121">
        <v>0</v>
      </c>
      <c r="J149" s="109">
        <f t="shared" si="1"/>
        <v>0</v>
      </c>
      <c r="K149" s="109"/>
      <c r="L149" s="113">
        <v>702.3</v>
      </c>
    </row>
    <row r="150" spans="2:12" ht="45.75" customHeight="1">
      <c r="B150" s="58"/>
      <c r="C150" s="65" t="s">
        <v>113</v>
      </c>
      <c r="D150" s="47"/>
      <c r="E150" s="113">
        <v>600</v>
      </c>
      <c r="F150" s="113"/>
      <c r="G150" s="114"/>
      <c r="H150" s="113"/>
      <c r="I150" s="121">
        <v>389</v>
      </c>
      <c r="J150" s="109">
        <f t="shared" si="1"/>
        <v>64.83333333333333</v>
      </c>
      <c r="K150" s="109"/>
      <c r="L150" s="113">
        <v>600</v>
      </c>
    </row>
    <row r="151" spans="2:12" ht="27" customHeight="1">
      <c r="B151" s="58"/>
      <c r="C151" s="65" t="s">
        <v>114</v>
      </c>
      <c r="D151" s="47"/>
      <c r="E151" s="113">
        <v>115.9</v>
      </c>
      <c r="F151" s="113"/>
      <c r="G151" s="114"/>
      <c r="H151" s="113"/>
      <c r="I151" s="121">
        <v>36</v>
      </c>
      <c r="J151" s="109">
        <f t="shared" si="1"/>
        <v>31.061259706643657</v>
      </c>
      <c r="K151" s="109"/>
      <c r="L151" s="113">
        <v>115.9</v>
      </c>
    </row>
    <row r="152" spans="2:12" ht="24" customHeight="1">
      <c r="B152" s="58"/>
      <c r="C152" s="65" t="s">
        <v>115</v>
      </c>
      <c r="D152" s="47"/>
      <c r="E152" s="113">
        <v>1149.9</v>
      </c>
      <c r="F152" s="113"/>
      <c r="G152" s="114"/>
      <c r="H152" s="113"/>
      <c r="I152" s="121">
        <v>526</v>
      </c>
      <c r="J152" s="109">
        <f t="shared" si="1"/>
        <v>45.7431080963562</v>
      </c>
      <c r="K152" s="109"/>
      <c r="L152" s="113">
        <v>1149.9</v>
      </c>
    </row>
    <row r="153" spans="2:12" s="46" customFormat="1" ht="31.5">
      <c r="B153" s="59" t="s">
        <v>6</v>
      </c>
      <c r="C153" s="60" t="s">
        <v>92</v>
      </c>
      <c r="D153" s="48"/>
      <c r="E153" s="147">
        <f>E154+E155+E156+E157+E158+E159+E160+E161+E162</f>
        <v>29032.600000000002</v>
      </c>
      <c r="F153" s="136"/>
      <c r="G153" s="137"/>
      <c r="H153" s="147"/>
      <c r="I153" s="147">
        <f>I154+I155+I156+I157+I158+I159+I160+I161+I162</f>
        <v>11634</v>
      </c>
      <c r="J153" s="109">
        <f t="shared" si="1"/>
        <v>40.07219470526236</v>
      </c>
      <c r="K153" s="142"/>
      <c r="L153" s="147">
        <f>L154+L155+L156+L157+L158+L159+L160+L161+L162</f>
        <v>29032.600000000002</v>
      </c>
    </row>
    <row r="154" spans="2:12" ht="20.25" customHeight="1">
      <c r="B154" s="55"/>
      <c r="C154" s="65" t="s">
        <v>20</v>
      </c>
      <c r="D154" s="45"/>
      <c r="E154" s="122">
        <v>8815.6</v>
      </c>
      <c r="F154" s="122"/>
      <c r="G154" s="107"/>
      <c r="H154" s="108"/>
      <c r="I154" s="108">
        <v>4145</v>
      </c>
      <c r="J154" s="109">
        <f t="shared" si="1"/>
        <v>47.0189210036753</v>
      </c>
      <c r="K154" s="122"/>
      <c r="L154" s="122">
        <v>8815.6</v>
      </c>
    </row>
    <row r="155" spans="2:12" ht="19.5" customHeight="1">
      <c r="B155" s="58"/>
      <c r="C155" s="66" t="s">
        <v>21</v>
      </c>
      <c r="D155" s="47"/>
      <c r="E155" s="113">
        <v>4516.3</v>
      </c>
      <c r="F155" s="113"/>
      <c r="G155" s="114"/>
      <c r="H155" s="117"/>
      <c r="I155" s="117">
        <v>1981</v>
      </c>
      <c r="J155" s="109">
        <f t="shared" si="1"/>
        <v>43.86333945929189</v>
      </c>
      <c r="K155" s="113"/>
      <c r="L155" s="113">
        <v>4516.3</v>
      </c>
    </row>
    <row r="156" spans="2:12" ht="15.75" customHeight="1">
      <c r="B156" s="58"/>
      <c r="C156" s="66" t="s">
        <v>22</v>
      </c>
      <c r="D156" s="47"/>
      <c r="E156" s="113">
        <v>5571.5</v>
      </c>
      <c r="F156" s="113"/>
      <c r="G156" s="114"/>
      <c r="H156" s="117"/>
      <c r="I156" s="117">
        <v>2466</v>
      </c>
      <c r="J156" s="109">
        <f t="shared" si="1"/>
        <v>44.26097101319214</v>
      </c>
      <c r="K156" s="113"/>
      <c r="L156" s="113">
        <v>5571.5</v>
      </c>
    </row>
    <row r="157" spans="2:12" ht="19.5" customHeight="1">
      <c r="B157" s="58"/>
      <c r="C157" s="67" t="s">
        <v>96</v>
      </c>
      <c r="D157" s="47"/>
      <c r="E157" s="113">
        <v>2183.5</v>
      </c>
      <c r="F157" s="113"/>
      <c r="G157" s="114"/>
      <c r="H157" s="118"/>
      <c r="I157" s="117">
        <v>967</v>
      </c>
      <c r="J157" s="109">
        <f t="shared" si="1"/>
        <v>44.286695672086104</v>
      </c>
      <c r="K157" s="113"/>
      <c r="L157" s="113">
        <v>2183.5</v>
      </c>
    </row>
    <row r="158" spans="2:12" ht="17.25" customHeight="1">
      <c r="B158" s="58"/>
      <c r="C158" s="67" t="s">
        <v>50</v>
      </c>
      <c r="D158" s="47"/>
      <c r="E158" s="113">
        <v>3430.7</v>
      </c>
      <c r="F158" s="113"/>
      <c r="G158" s="114"/>
      <c r="H158" s="118"/>
      <c r="I158" s="117">
        <v>0</v>
      </c>
      <c r="J158" s="109">
        <f t="shared" si="1"/>
        <v>0</v>
      </c>
      <c r="K158" s="113"/>
      <c r="L158" s="113">
        <v>3430.7</v>
      </c>
    </row>
    <row r="159" spans="2:12" ht="18.75" customHeight="1">
      <c r="B159" s="58"/>
      <c r="C159" s="67" t="s">
        <v>57</v>
      </c>
      <c r="D159" s="47"/>
      <c r="E159" s="115">
        <v>155.4</v>
      </c>
      <c r="F159" s="113"/>
      <c r="G159" s="114"/>
      <c r="H159" s="118"/>
      <c r="I159" s="117">
        <v>0</v>
      </c>
      <c r="J159" s="109">
        <f t="shared" si="1"/>
        <v>0</v>
      </c>
      <c r="K159" s="115"/>
      <c r="L159" s="115">
        <v>155.4</v>
      </c>
    </row>
    <row r="160" spans="2:12" ht="18.75" customHeight="1">
      <c r="B160" s="58"/>
      <c r="C160" s="65" t="s">
        <v>95</v>
      </c>
      <c r="D160" s="47"/>
      <c r="E160" s="115">
        <v>500</v>
      </c>
      <c r="F160" s="113"/>
      <c r="G160" s="114"/>
      <c r="H160" s="118"/>
      <c r="I160" s="117">
        <v>214</v>
      </c>
      <c r="J160" s="109">
        <f t="shared" si="1"/>
        <v>42.8</v>
      </c>
      <c r="K160" s="115"/>
      <c r="L160" s="115">
        <v>500</v>
      </c>
    </row>
    <row r="161" spans="2:12" ht="18.75" customHeight="1">
      <c r="B161" s="58"/>
      <c r="C161" s="65" t="s">
        <v>97</v>
      </c>
      <c r="D161" s="47"/>
      <c r="E161" s="113">
        <v>1967.3</v>
      </c>
      <c r="F161" s="113"/>
      <c r="G161" s="114"/>
      <c r="H161" s="118"/>
      <c r="I161" s="117">
        <v>1020</v>
      </c>
      <c r="J161" s="109">
        <f t="shared" si="1"/>
        <v>51.84771005947238</v>
      </c>
      <c r="K161" s="113"/>
      <c r="L161" s="113">
        <v>1967.3</v>
      </c>
    </row>
    <row r="162" spans="2:12" ht="26.25" customHeight="1">
      <c r="B162" s="58"/>
      <c r="C162" s="67" t="s">
        <v>116</v>
      </c>
      <c r="D162" s="47"/>
      <c r="E162" s="115">
        <v>1892.3</v>
      </c>
      <c r="F162" s="113"/>
      <c r="G162" s="114"/>
      <c r="H162" s="118"/>
      <c r="I162" s="118">
        <v>841</v>
      </c>
      <c r="J162" s="109">
        <f t="shared" si="1"/>
        <v>44.443270094593885</v>
      </c>
      <c r="K162" s="115"/>
      <c r="L162" s="115">
        <v>1892.3</v>
      </c>
    </row>
    <row r="163" spans="2:12" s="46" customFormat="1" ht="20.25" customHeight="1">
      <c r="B163" s="59" t="s">
        <v>7</v>
      </c>
      <c r="C163" s="60" t="s">
        <v>93</v>
      </c>
      <c r="D163" s="48"/>
      <c r="E163" s="147">
        <f>E164+E165+E166+E168+E167</f>
        <v>850</v>
      </c>
      <c r="F163" s="136"/>
      <c r="G163" s="137"/>
      <c r="H163" s="147"/>
      <c r="I163" s="147">
        <f>I164+I165+I166+I168+I181+I183+I184+I182+I167</f>
        <v>289</v>
      </c>
      <c r="J163" s="109">
        <f t="shared" si="1"/>
        <v>34</v>
      </c>
      <c r="K163" s="142"/>
      <c r="L163" s="147">
        <f>L164+L165+L166+L168+L167</f>
        <v>850</v>
      </c>
    </row>
    <row r="164" spans="2:12" ht="21" customHeight="1">
      <c r="B164" s="72"/>
      <c r="C164" s="65" t="s">
        <v>28</v>
      </c>
      <c r="D164" s="45"/>
      <c r="E164" s="112">
        <v>586.8</v>
      </c>
      <c r="F164" s="106"/>
      <c r="G164" s="107"/>
      <c r="H164" s="110"/>
      <c r="I164" s="110">
        <v>247</v>
      </c>
      <c r="J164" s="109">
        <f t="shared" si="1"/>
        <v>42.092706203135656</v>
      </c>
      <c r="K164" s="112"/>
      <c r="L164" s="112">
        <v>586.8</v>
      </c>
    </row>
    <row r="165" spans="2:12" ht="15.75" customHeight="1" hidden="1">
      <c r="B165" s="69"/>
      <c r="C165" s="66"/>
      <c r="D165" s="47"/>
      <c r="E165" s="113"/>
      <c r="F165" s="113"/>
      <c r="G165" s="114"/>
      <c r="H165" s="117"/>
      <c r="I165" s="117"/>
      <c r="J165" s="109" t="e">
        <f t="shared" si="1"/>
        <v>#DIV/0!</v>
      </c>
      <c r="K165" s="113"/>
      <c r="L165" s="113"/>
    </row>
    <row r="166" spans="2:12" ht="3.75" customHeight="1" hidden="1">
      <c r="B166" s="69"/>
      <c r="C166" s="66"/>
      <c r="D166" s="47"/>
      <c r="E166" s="113"/>
      <c r="F166" s="113"/>
      <c r="G166" s="114"/>
      <c r="H166" s="117"/>
      <c r="I166" s="117"/>
      <c r="J166" s="109" t="e">
        <f t="shared" si="1"/>
        <v>#DIV/0!</v>
      </c>
      <c r="K166" s="113"/>
      <c r="L166" s="113"/>
    </row>
    <row r="167" spans="2:12" ht="31.5" customHeight="1">
      <c r="B167" s="69"/>
      <c r="C167" s="159" t="s">
        <v>139</v>
      </c>
      <c r="D167" s="47"/>
      <c r="E167" s="113">
        <v>38.2</v>
      </c>
      <c r="F167" s="113"/>
      <c r="G167" s="114"/>
      <c r="H167" s="117"/>
      <c r="I167" s="117">
        <v>12</v>
      </c>
      <c r="J167" s="109"/>
      <c r="K167" s="113"/>
      <c r="L167" s="113">
        <v>38.2</v>
      </c>
    </row>
    <row r="168" spans="2:12" ht="45" customHeight="1">
      <c r="B168" s="69"/>
      <c r="C168" s="65" t="s">
        <v>73</v>
      </c>
      <c r="D168" s="47"/>
      <c r="E168" s="113">
        <v>225</v>
      </c>
      <c r="F168" s="113"/>
      <c r="G168" s="114"/>
      <c r="H168" s="118"/>
      <c r="I168" s="117">
        <v>30</v>
      </c>
      <c r="J168" s="109">
        <f t="shared" si="1"/>
        <v>13.333333333333334</v>
      </c>
      <c r="K168" s="113"/>
      <c r="L168" s="113">
        <v>225</v>
      </c>
    </row>
    <row r="169" spans="2:12" ht="15.75" customHeight="1" hidden="1">
      <c r="B169" s="176"/>
      <c r="C169" s="177"/>
      <c r="D169" s="47"/>
      <c r="E169" s="113"/>
      <c r="F169" s="113"/>
      <c r="G169" s="114"/>
      <c r="H169" s="117"/>
      <c r="I169" s="117"/>
      <c r="J169" s="109" t="e">
        <f t="shared" si="1"/>
        <v>#DIV/0!</v>
      </c>
      <c r="K169" s="113"/>
      <c r="L169" s="113"/>
    </row>
    <row r="170" spans="2:12" ht="15.75" customHeight="1" hidden="1">
      <c r="B170" s="71"/>
      <c r="C170" s="63"/>
      <c r="D170" s="48"/>
      <c r="E170" s="136"/>
      <c r="F170" s="136"/>
      <c r="G170" s="137"/>
      <c r="H170" s="138"/>
      <c r="I170" s="138"/>
      <c r="J170" s="109" t="e">
        <f t="shared" si="1"/>
        <v>#DIV/0!</v>
      </c>
      <c r="K170" s="136"/>
      <c r="L170" s="136"/>
    </row>
    <row r="171" spans="2:12" ht="13.5" customHeight="1" hidden="1">
      <c r="B171" s="72"/>
      <c r="C171" s="65"/>
      <c r="D171" s="45"/>
      <c r="E171" s="106"/>
      <c r="F171" s="106"/>
      <c r="G171" s="107"/>
      <c r="H171" s="108"/>
      <c r="I171" s="108"/>
      <c r="J171" s="109" t="e">
        <f t="shared" si="1"/>
        <v>#DIV/0!</v>
      </c>
      <c r="K171" s="106"/>
      <c r="L171" s="106"/>
    </row>
    <row r="172" spans="2:12" ht="12.75" customHeight="1" hidden="1">
      <c r="B172" s="69"/>
      <c r="C172" s="66"/>
      <c r="D172" s="47"/>
      <c r="E172" s="113"/>
      <c r="F172" s="113"/>
      <c r="G172" s="114"/>
      <c r="H172" s="117"/>
      <c r="I172" s="117"/>
      <c r="J172" s="109" t="e">
        <f t="shared" si="1"/>
        <v>#DIV/0!</v>
      </c>
      <c r="K172" s="113"/>
      <c r="L172" s="113"/>
    </row>
    <row r="173" spans="2:12" ht="12.75" customHeight="1" hidden="1">
      <c r="B173" s="69"/>
      <c r="C173" s="66"/>
      <c r="D173" s="47"/>
      <c r="E173" s="113"/>
      <c r="F173" s="113"/>
      <c r="G173" s="114"/>
      <c r="H173" s="117"/>
      <c r="I173" s="117"/>
      <c r="J173" s="109" t="e">
        <f t="shared" si="1"/>
        <v>#DIV/0!</v>
      </c>
      <c r="K173" s="113"/>
      <c r="L173" s="113"/>
    </row>
    <row r="174" spans="2:12" ht="12.75" customHeight="1" hidden="1">
      <c r="B174" s="69"/>
      <c r="C174" s="65"/>
      <c r="D174" s="47"/>
      <c r="E174" s="113"/>
      <c r="F174" s="113"/>
      <c r="G174" s="114"/>
      <c r="H174" s="117"/>
      <c r="I174" s="117"/>
      <c r="J174" s="109" t="e">
        <f t="shared" si="1"/>
        <v>#DIV/0!</v>
      </c>
      <c r="K174" s="113"/>
      <c r="L174" s="113"/>
    </row>
    <row r="175" spans="2:12" ht="15.75" customHeight="1" hidden="1">
      <c r="B175" s="71"/>
      <c r="C175" s="63"/>
      <c r="D175" s="48"/>
      <c r="E175" s="136"/>
      <c r="F175" s="136"/>
      <c r="G175" s="137"/>
      <c r="H175" s="138"/>
      <c r="I175" s="138"/>
      <c r="J175" s="109" t="e">
        <f t="shared" si="1"/>
        <v>#DIV/0!</v>
      </c>
      <c r="K175" s="136"/>
      <c r="L175" s="136"/>
    </row>
    <row r="176" spans="2:12" ht="21.75" customHeight="1" hidden="1">
      <c r="B176" s="72"/>
      <c r="C176" s="65"/>
      <c r="D176" s="45"/>
      <c r="E176" s="106"/>
      <c r="F176" s="106"/>
      <c r="G176" s="107"/>
      <c r="H176" s="108"/>
      <c r="I176" s="108"/>
      <c r="J176" s="109" t="e">
        <f t="shared" si="1"/>
        <v>#DIV/0!</v>
      </c>
      <c r="K176" s="106"/>
      <c r="L176" s="106"/>
    </row>
    <row r="177" spans="2:12" ht="12.75" customHeight="1" hidden="1">
      <c r="B177" s="69"/>
      <c r="C177" s="66"/>
      <c r="D177" s="47"/>
      <c r="E177" s="113"/>
      <c r="F177" s="113"/>
      <c r="G177" s="114"/>
      <c r="H177" s="117"/>
      <c r="I177" s="117"/>
      <c r="J177" s="109" t="e">
        <f t="shared" si="1"/>
        <v>#DIV/0!</v>
      </c>
      <c r="K177" s="113"/>
      <c r="L177" s="113"/>
    </row>
    <row r="178" spans="2:12" ht="0.75" customHeight="1" hidden="1">
      <c r="B178" s="69"/>
      <c r="C178" s="66"/>
      <c r="D178" s="47"/>
      <c r="E178" s="113"/>
      <c r="F178" s="113"/>
      <c r="G178" s="114"/>
      <c r="H178" s="117"/>
      <c r="I178" s="117"/>
      <c r="J178" s="109" t="e">
        <f t="shared" si="1"/>
        <v>#DIV/0!</v>
      </c>
      <c r="K178" s="113"/>
      <c r="L178" s="113"/>
    </row>
    <row r="179" spans="2:12" ht="15.75" customHeight="1" hidden="1">
      <c r="B179" s="69"/>
      <c r="C179" s="65"/>
      <c r="D179" s="47"/>
      <c r="E179" s="113"/>
      <c r="F179" s="113"/>
      <c r="G179" s="114"/>
      <c r="H179" s="117"/>
      <c r="I179" s="117"/>
      <c r="J179" s="109" t="e">
        <f t="shared" si="1"/>
        <v>#DIV/0!</v>
      </c>
      <c r="K179" s="113"/>
      <c r="L179" s="113"/>
    </row>
    <row r="180" spans="2:12" ht="15.75" customHeight="1" hidden="1">
      <c r="B180" s="69"/>
      <c r="C180" s="65" t="s">
        <v>23</v>
      </c>
      <c r="D180" s="47"/>
      <c r="E180" s="113"/>
      <c r="F180" s="113"/>
      <c r="G180" s="114"/>
      <c r="H180" s="117"/>
      <c r="I180" s="117"/>
      <c r="J180" s="109" t="e">
        <f t="shared" si="1"/>
        <v>#DIV/0!</v>
      </c>
      <c r="K180" s="113"/>
      <c r="L180" s="113"/>
    </row>
    <row r="181" spans="2:12" ht="17.25" customHeight="1" hidden="1">
      <c r="B181" s="69"/>
      <c r="C181" s="65"/>
      <c r="D181" s="47"/>
      <c r="E181" s="113"/>
      <c r="F181" s="113"/>
      <c r="G181" s="114"/>
      <c r="H181" s="117"/>
      <c r="I181" s="117"/>
      <c r="J181" s="109" t="e">
        <f t="shared" si="1"/>
        <v>#DIV/0!</v>
      </c>
      <c r="K181" s="113"/>
      <c r="L181" s="113"/>
    </row>
    <row r="182" spans="2:12" ht="37.5" customHeight="1" hidden="1">
      <c r="B182" s="69"/>
      <c r="C182" s="65"/>
      <c r="D182" s="47"/>
      <c r="E182" s="113"/>
      <c r="F182" s="113"/>
      <c r="G182" s="114"/>
      <c r="H182" s="117"/>
      <c r="I182" s="117"/>
      <c r="J182" s="109"/>
      <c r="K182" s="113"/>
      <c r="L182" s="113"/>
    </row>
    <row r="183" spans="2:12" ht="19.5" customHeight="1" hidden="1">
      <c r="B183" s="69"/>
      <c r="C183" s="65"/>
      <c r="D183" s="47"/>
      <c r="E183" s="115"/>
      <c r="F183" s="113"/>
      <c r="G183" s="114"/>
      <c r="H183" s="117"/>
      <c r="I183" s="117"/>
      <c r="J183" s="109"/>
      <c r="K183" s="115"/>
      <c r="L183" s="115"/>
    </row>
    <row r="184" spans="2:12" ht="17.25" customHeight="1" hidden="1">
      <c r="B184" s="62"/>
      <c r="C184" s="56"/>
      <c r="D184" s="47"/>
      <c r="E184" s="106"/>
      <c r="F184" s="106"/>
      <c r="G184" s="107"/>
      <c r="H184" s="108"/>
      <c r="I184" s="108"/>
      <c r="J184" s="109" t="e">
        <f t="shared" si="1"/>
        <v>#DIV/0!</v>
      </c>
      <c r="K184" s="109"/>
      <c r="L184" s="106"/>
    </row>
    <row r="185" spans="2:12" s="46" customFormat="1" ht="21" customHeight="1">
      <c r="B185" s="59">
        <v>1000</v>
      </c>
      <c r="C185" s="60" t="s">
        <v>94</v>
      </c>
      <c r="D185" s="48"/>
      <c r="E185" s="148">
        <f>E186+E187+E188+E189+E190+E192+E191+E194+E195+E198+E199+E200+E201+E202+E203+E207+E206+E208+E209+E210+E211+E212+E213+E214+E215+E216+E217+E218+E219+E220+E221+E222+E224+E225+E226+E228+E227+E229+E196+E197</f>
        <v>174318.49999999997</v>
      </c>
      <c r="F185" s="149"/>
      <c r="G185" s="150"/>
      <c r="H185" s="148"/>
      <c r="I185" s="148">
        <f>I186+I187+I188+I189+I190+I192+I191+I194+I195+I198+I199+I200+I201+I202+I203+I207+I206+I208+I209+I210+I211+I212+I213+I214+I215+I216+I217+I218+I219+I220+I221+I222+I224+I225+I226+I228+I227+I229+I196+I197</f>
        <v>81078</v>
      </c>
      <c r="J185" s="109">
        <f t="shared" si="1"/>
        <v>46.511414451133994</v>
      </c>
      <c r="K185" s="142"/>
      <c r="L185" s="148">
        <f>L186+L187+L188+L189+L190+L192+L191+L194+L195+L198+L199+L200+L201+L202+L203+L207+L206+L208+L209+L210+L211+L212+L213+L214+L215+L216+L217+L218+L219+L220+L221+L222+L224+L225+L226+L228+L227+L229+L196+L197</f>
        <v>174318.49999999997</v>
      </c>
    </row>
    <row r="186" spans="2:12" ht="19.5" customHeight="1">
      <c r="B186" s="55"/>
      <c r="C186" s="65" t="s">
        <v>46</v>
      </c>
      <c r="D186" s="45"/>
      <c r="E186" s="113">
        <v>971.5</v>
      </c>
      <c r="F186" s="113"/>
      <c r="G186" s="114"/>
      <c r="H186" s="117"/>
      <c r="I186" s="117">
        <v>599</v>
      </c>
      <c r="J186" s="109">
        <f t="shared" si="1"/>
        <v>61.65723108594956</v>
      </c>
      <c r="K186" s="113"/>
      <c r="L186" s="113">
        <v>971.5</v>
      </c>
    </row>
    <row r="187" spans="2:12" ht="20.25" customHeight="1">
      <c r="B187" s="58"/>
      <c r="C187" s="66" t="s">
        <v>58</v>
      </c>
      <c r="D187" s="47"/>
      <c r="E187" s="115">
        <v>1873.5</v>
      </c>
      <c r="F187" s="113"/>
      <c r="G187" s="114"/>
      <c r="H187" s="117"/>
      <c r="I187" s="117">
        <v>766</v>
      </c>
      <c r="J187" s="109">
        <f t="shared" si="1"/>
        <v>40.88604216706699</v>
      </c>
      <c r="K187" s="115"/>
      <c r="L187" s="115">
        <v>1873.5</v>
      </c>
    </row>
    <row r="188" spans="2:12" ht="18.75" customHeight="1">
      <c r="B188" s="58"/>
      <c r="C188" s="66" t="s">
        <v>59</v>
      </c>
      <c r="D188" s="47"/>
      <c r="E188" s="113">
        <v>11943.7</v>
      </c>
      <c r="F188" s="113"/>
      <c r="G188" s="114"/>
      <c r="H188" s="117"/>
      <c r="I188" s="117">
        <v>5031</v>
      </c>
      <c r="J188" s="109">
        <f t="shared" si="1"/>
        <v>42.122625317112785</v>
      </c>
      <c r="K188" s="113"/>
      <c r="L188" s="113">
        <v>11943.7</v>
      </c>
    </row>
    <row r="189" spans="2:12" ht="19.5" customHeight="1">
      <c r="B189" s="58"/>
      <c r="C189" s="67" t="s">
        <v>45</v>
      </c>
      <c r="D189" s="47"/>
      <c r="E189" s="113">
        <v>7954.9</v>
      </c>
      <c r="F189" s="113"/>
      <c r="G189" s="114"/>
      <c r="H189" s="117"/>
      <c r="I189" s="117">
        <v>3367</v>
      </c>
      <c r="J189" s="109">
        <f t="shared" si="1"/>
        <v>42.326113464657006</v>
      </c>
      <c r="K189" s="113"/>
      <c r="L189" s="113">
        <v>7954.9</v>
      </c>
    </row>
    <row r="190" spans="2:12" ht="17.25" customHeight="1">
      <c r="B190" s="58"/>
      <c r="C190" s="67" t="s">
        <v>24</v>
      </c>
      <c r="D190" s="47"/>
      <c r="E190" s="113">
        <v>21462.7</v>
      </c>
      <c r="F190" s="113"/>
      <c r="G190" s="114"/>
      <c r="H190" s="117"/>
      <c r="I190" s="117">
        <v>10764</v>
      </c>
      <c r="J190" s="109">
        <f aca="true" t="shared" si="2" ref="J190:J239">I190/E190*100</f>
        <v>50.1521243832323</v>
      </c>
      <c r="K190" s="113"/>
      <c r="L190" s="113">
        <v>21462.7</v>
      </c>
    </row>
    <row r="191" spans="2:12" ht="17.25" customHeight="1">
      <c r="B191" s="58"/>
      <c r="C191" s="67" t="s">
        <v>25</v>
      </c>
      <c r="D191" s="47"/>
      <c r="E191" s="113">
        <v>183.2</v>
      </c>
      <c r="F191" s="113"/>
      <c r="G191" s="114"/>
      <c r="H191" s="117"/>
      <c r="I191" s="117">
        <v>84</v>
      </c>
      <c r="J191" s="109">
        <f t="shared" si="2"/>
        <v>45.851528384279476</v>
      </c>
      <c r="K191" s="113"/>
      <c r="L191" s="113">
        <v>183.2</v>
      </c>
    </row>
    <row r="192" spans="2:12" ht="20.25" customHeight="1">
      <c r="B192" s="58"/>
      <c r="C192" s="67" t="s">
        <v>42</v>
      </c>
      <c r="D192" s="47"/>
      <c r="E192" s="113">
        <v>5250.9</v>
      </c>
      <c r="F192" s="113"/>
      <c r="G192" s="114"/>
      <c r="H192" s="117"/>
      <c r="I192" s="117">
        <v>2705</v>
      </c>
      <c r="J192" s="109">
        <f t="shared" si="2"/>
        <v>51.51497838465787</v>
      </c>
      <c r="K192" s="113"/>
      <c r="L192" s="113">
        <v>5250.9</v>
      </c>
    </row>
    <row r="193" spans="2:12" ht="15.75" customHeight="1" hidden="1">
      <c r="B193" s="58"/>
      <c r="C193" s="67"/>
      <c r="D193" s="47"/>
      <c r="E193" s="113"/>
      <c r="F193" s="113"/>
      <c r="G193" s="114"/>
      <c r="H193" s="117"/>
      <c r="I193" s="117"/>
      <c r="J193" s="109" t="e">
        <f t="shared" si="2"/>
        <v>#DIV/0!</v>
      </c>
      <c r="K193" s="113"/>
      <c r="L193" s="113"/>
    </row>
    <row r="194" spans="2:12" ht="20.25" customHeight="1">
      <c r="B194" s="58"/>
      <c r="C194" s="67" t="s">
        <v>117</v>
      </c>
      <c r="D194" s="47"/>
      <c r="E194" s="115">
        <v>152.7</v>
      </c>
      <c r="F194" s="113"/>
      <c r="G194" s="114"/>
      <c r="H194" s="118"/>
      <c r="I194" s="118">
        <v>75</v>
      </c>
      <c r="J194" s="109">
        <f t="shared" si="2"/>
        <v>49.115913555992144</v>
      </c>
      <c r="K194" s="115"/>
      <c r="L194" s="115">
        <v>152.7</v>
      </c>
    </row>
    <row r="195" spans="2:12" ht="21" customHeight="1">
      <c r="B195" s="58"/>
      <c r="C195" s="67" t="s">
        <v>51</v>
      </c>
      <c r="D195" s="47"/>
      <c r="E195" s="115">
        <v>1181</v>
      </c>
      <c r="F195" s="113"/>
      <c r="G195" s="114"/>
      <c r="H195" s="117"/>
      <c r="I195" s="117">
        <v>0</v>
      </c>
      <c r="J195" s="109">
        <f t="shared" si="2"/>
        <v>0</v>
      </c>
      <c r="K195" s="115"/>
      <c r="L195" s="115">
        <v>1181</v>
      </c>
    </row>
    <row r="196" spans="2:12" ht="21" customHeight="1">
      <c r="B196" s="58"/>
      <c r="C196" s="67" t="s">
        <v>136</v>
      </c>
      <c r="D196" s="47"/>
      <c r="E196" s="115">
        <v>7233.4</v>
      </c>
      <c r="F196" s="113"/>
      <c r="G196" s="114"/>
      <c r="H196" s="117"/>
      <c r="I196" s="117"/>
      <c r="J196" s="109"/>
      <c r="K196" s="115"/>
      <c r="L196" s="115">
        <v>7233.4</v>
      </c>
    </row>
    <row r="197" spans="2:12" ht="32.25" customHeight="1">
      <c r="B197" s="58"/>
      <c r="C197" s="67" t="s">
        <v>137</v>
      </c>
      <c r="D197" s="47"/>
      <c r="E197" s="115">
        <v>291.2</v>
      </c>
      <c r="F197" s="113"/>
      <c r="G197" s="114"/>
      <c r="H197" s="117"/>
      <c r="I197" s="117"/>
      <c r="J197" s="109"/>
      <c r="K197" s="115"/>
      <c r="L197" s="115">
        <v>291.2</v>
      </c>
    </row>
    <row r="198" spans="2:12" ht="21" customHeight="1">
      <c r="B198" s="58"/>
      <c r="C198" s="67" t="s">
        <v>119</v>
      </c>
      <c r="D198" s="47"/>
      <c r="E198" s="113">
        <v>83.1</v>
      </c>
      <c r="F198" s="113"/>
      <c r="G198" s="114"/>
      <c r="H198" s="117"/>
      <c r="I198" s="117">
        <v>14</v>
      </c>
      <c r="J198" s="109">
        <f t="shared" si="2"/>
        <v>16.84717208182912</v>
      </c>
      <c r="K198" s="113"/>
      <c r="L198" s="113">
        <v>83.1</v>
      </c>
    </row>
    <row r="199" spans="2:12" ht="30">
      <c r="B199" s="58"/>
      <c r="C199" s="67" t="s">
        <v>26</v>
      </c>
      <c r="D199" s="47"/>
      <c r="E199" s="115">
        <v>714.8</v>
      </c>
      <c r="F199" s="113"/>
      <c r="G199" s="114"/>
      <c r="H199" s="118"/>
      <c r="I199" s="118">
        <v>292</v>
      </c>
      <c r="J199" s="109">
        <f t="shared" si="2"/>
        <v>40.850587576944605</v>
      </c>
      <c r="K199" s="115"/>
      <c r="L199" s="115">
        <v>714.8</v>
      </c>
    </row>
    <row r="200" spans="2:12" ht="30">
      <c r="B200" s="58"/>
      <c r="C200" s="67" t="s">
        <v>68</v>
      </c>
      <c r="D200" s="47"/>
      <c r="E200" s="115">
        <v>375</v>
      </c>
      <c r="F200" s="113"/>
      <c r="G200" s="114"/>
      <c r="H200" s="118"/>
      <c r="I200" s="118">
        <v>108</v>
      </c>
      <c r="J200" s="109">
        <f t="shared" si="2"/>
        <v>28.799999999999997</v>
      </c>
      <c r="K200" s="115"/>
      <c r="L200" s="115">
        <v>375</v>
      </c>
    </row>
    <row r="201" spans="2:12" ht="19.5" customHeight="1">
      <c r="B201" s="58"/>
      <c r="C201" s="67" t="s">
        <v>71</v>
      </c>
      <c r="D201" s="47"/>
      <c r="E201" s="115">
        <v>9.3</v>
      </c>
      <c r="F201" s="113"/>
      <c r="G201" s="114"/>
      <c r="H201" s="117"/>
      <c r="I201" s="117">
        <v>1</v>
      </c>
      <c r="J201" s="109">
        <f t="shared" si="2"/>
        <v>10.75268817204301</v>
      </c>
      <c r="K201" s="115"/>
      <c r="L201" s="115">
        <v>9.3</v>
      </c>
    </row>
    <row r="202" spans="2:12" ht="19.5" customHeight="1">
      <c r="B202" s="58"/>
      <c r="C202" s="67" t="s">
        <v>69</v>
      </c>
      <c r="D202" s="47"/>
      <c r="E202" s="113">
        <v>195.1</v>
      </c>
      <c r="F202" s="113"/>
      <c r="G202" s="114"/>
      <c r="H202" s="117"/>
      <c r="I202" s="117">
        <v>58</v>
      </c>
      <c r="J202" s="109">
        <f t="shared" si="2"/>
        <v>29.72834443874936</v>
      </c>
      <c r="K202" s="113"/>
      <c r="L202" s="113">
        <v>195.1</v>
      </c>
    </row>
    <row r="203" spans="2:12" ht="19.5" customHeight="1">
      <c r="B203" s="58"/>
      <c r="C203" s="67" t="s">
        <v>72</v>
      </c>
      <c r="D203" s="47"/>
      <c r="E203" s="115">
        <v>424.6</v>
      </c>
      <c r="F203" s="113"/>
      <c r="G203" s="114"/>
      <c r="H203" s="118"/>
      <c r="I203" s="118">
        <v>201</v>
      </c>
      <c r="J203" s="109">
        <f t="shared" si="2"/>
        <v>47.33867169100329</v>
      </c>
      <c r="K203" s="115"/>
      <c r="L203" s="115">
        <v>424.6</v>
      </c>
    </row>
    <row r="204" spans="2:12" ht="0.75" customHeight="1" hidden="1">
      <c r="B204" s="58"/>
      <c r="C204" s="67"/>
      <c r="D204" s="47"/>
      <c r="E204" s="113"/>
      <c r="F204" s="113"/>
      <c r="G204" s="114"/>
      <c r="H204" s="117"/>
      <c r="I204" s="117"/>
      <c r="J204" s="109" t="e">
        <f t="shared" si="2"/>
        <v>#DIV/0!</v>
      </c>
      <c r="K204" s="113"/>
      <c r="L204" s="113"/>
    </row>
    <row r="205" spans="2:12" ht="0.75" customHeight="1" hidden="1">
      <c r="B205" s="58"/>
      <c r="C205" s="67"/>
      <c r="D205" s="47"/>
      <c r="E205" s="113"/>
      <c r="F205" s="113"/>
      <c r="G205" s="114"/>
      <c r="H205" s="117"/>
      <c r="I205" s="117"/>
      <c r="J205" s="109" t="e">
        <f t="shared" si="2"/>
        <v>#DIV/0!</v>
      </c>
      <c r="K205" s="113"/>
      <c r="L205" s="113"/>
    </row>
    <row r="206" spans="2:12" ht="31.5" customHeight="1">
      <c r="B206" s="58"/>
      <c r="C206" s="67" t="s">
        <v>53</v>
      </c>
      <c r="D206" s="47"/>
      <c r="E206" s="113">
        <v>14020.2</v>
      </c>
      <c r="F206" s="113"/>
      <c r="G206" s="114"/>
      <c r="H206" s="117"/>
      <c r="I206" s="117">
        <v>7845</v>
      </c>
      <c r="J206" s="109">
        <f t="shared" si="2"/>
        <v>55.954979244233314</v>
      </c>
      <c r="K206" s="113"/>
      <c r="L206" s="113">
        <v>14020.2</v>
      </c>
    </row>
    <row r="207" spans="2:12" ht="17.25" customHeight="1">
      <c r="B207" s="58"/>
      <c r="C207" s="65" t="s">
        <v>27</v>
      </c>
      <c r="D207" s="47"/>
      <c r="E207" s="113">
        <v>7979.7</v>
      </c>
      <c r="F207" s="113"/>
      <c r="G207" s="114"/>
      <c r="H207" s="117"/>
      <c r="I207" s="117">
        <v>2528</v>
      </c>
      <c r="J207" s="109">
        <f t="shared" si="2"/>
        <v>31.680388987054652</v>
      </c>
      <c r="K207" s="113"/>
      <c r="L207" s="113">
        <v>7979.7</v>
      </c>
    </row>
    <row r="208" spans="2:12" ht="16.5" customHeight="1">
      <c r="B208" s="58"/>
      <c r="C208" s="65" t="s">
        <v>118</v>
      </c>
      <c r="D208" s="47"/>
      <c r="E208" s="113">
        <v>315.9</v>
      </c>
      <c r="F208" s="113"/>
      <c r="G208" s="114"/>
      <c r="H208" s="117"/>
      <c r="I208" s="117">
        <v>175</v>
      </c>
      <c r="J208" s="109">
        <f t="shared" si="2"/>
        <v>55.39727761949984</v>
      </c>
      <c r="K208" s="113"/>
      <c r="L208" s="113">
        <v>315.9</v>
      </c>
    </row>
    <row r="209" spans="2:12" ht="16.5" customHeight="1">
      <c r="B209" s="58"/>
      <c r="C209" s="65" t="s">
        <v>67</v>
      </c>
      <c r="D209" s="47"/>
      <c r="E209" s="115">
        <v>100</v>
      </c>
      <c r="F209" s="113"/>
      <c r="G209" s="114"/>
      <c r="H209" s="117"/>
      <c r="I209" s="118">
        <v>0</v>
      </c>
      <c r="J209" s="109">
        <f t="shared" si="2"/>
        <v>0</v>
      </c>
      <c r="K209" s="115"/>
      <c r="L209" s="115">
        <v>100</v>
      </c>
    </row>
    <row r="210" spans="2:12" ht="16.5" customHeight="1">
      <c r="B210" s="58"/>
      <c r="C210" s="65" t="s">
        <v>29</v>
      </c>
      <c r="D210" s="47"/>
      <c r="E210" s="113">
        <v>4879.8</v>
      </c>
      <c r="F210" s="113"/>
      <c r="G210" s="114"/>
      <c r="H210" s="117"/>
      <c r="I210" s="117">
        <v>1862</v>
      </c>
      <c r="J210" s="109">
        <f t="shared" si="2"/>
        <v>38.15730152875118</v>
      </c>
      <c r="K210" s="113"/>
      <c r="L210" s="113">
        <v>4879.8</v>
      </c>
    </row>
    <row r="211" spans="2:12" ht="16.5" customHeight="1">
      <c r="B211" s="58"/>
      <c r="C211" s="65" t="s">
        <v>64</v>
      </c>
      <c r="D211" s="47"/>
      <c r="E211" s="113">
        <v>345.1</v>
      </c>
      <c r="F211" s="113"/>
      <c r="G211" s="114"/>
      <c r="H211" s="117"/>
      <c r="I211" s="117">
        <v>160</v>
      </c>
      <c r="J211" s="109">
        <f t="shared" si="2"/>
        <v>46.36337293538105</v>
      </c>
      <c r="K211" s="113"/>
      <c r="L211" s="113">
        <v>345.1</v>
      </c>
    </row>
    <row r="212" spans="2:12" ht="20.25" customHeight="1">
      <c r="B212" s="58"/>
      <c r="C212" s="65" t="s">
        <v>63</v>
      </c>
      <c r="D212" s="47"/>
      <c r="E212" s="113">
        <v>21.4</v>
      </c>
      <c r="F212" s="113"/>
      <c r="G212" s="114"/>
      <c r="H212" s="117"/>
      <c r="I212" s="117">
        <v>11</v>
      </c>
      <c r="J212" s="109">
        <f t="shared" si="2"/>
        <v>51.40186915887851</v>
      </c>
      <c r="K212" s="113"/>
      <c r="L212" s="113">
        <v>21.4</v>
      </c>
    </row>
    <row r="213" spans="2:12" ht="33" customHeight="1">
      <c r="B213" s="58"/>
      <c r="C213" s="65" t="s">
        <v>65</v>
      </c>
      <c r="D213" s="47"/>
      <c r="E213" s="113">
        <v>217.5</v>
      </c>
      <c r="F213" s="113"/>
      <c r="G213" s="114"/>
      <c r="H213" s="117"/>
      <c r="I213" s="117">
        <v>98</v>
      </c>
      <c r="J213" s="109">
        <f t="shared" si="2"/>
        <v>45.05747126436781</v>
      </c>
      <c r="K213" s="113"/>
      <c r="L213" s="113">
        <v>217.5</v>
      </c>
    </row>
    <row r="214" spans="2:12" ht="30">
      <c r="B214" s="58"/>
      <c r="C214" s="67" t="s">
        <v>61</v>
      </c>
      <c r="D214" s="47"/>
      <c r="E214" s="113">
        <v>14202.7</v>
      </c>
      <c r="F214" s="113"/>
      <c r="G214" s="114"/>
      <c r="H214" s="117"/>
      <c r="I214" s="117">
        <v>12684</v>
      </c>
      <c r="J214" s="109">
        <f t="shared" si="2"/>
        <v>89.30696276060185</v>
      </c>
      <c r="K214" s="113"/>
      <c r="L214" s="113">
        <v>14202.7</v>
      </c>
    </row>
    <row r="215" spans="2:12" ht="16.5" customHeight="1">
      <c r="B215" s="58"/>
      <c r="C215" s="65" t="s">
        <v>30</v>
      </c>
      <c r="D215" s="47"/>
      <c r="E215" s="113">
        <v>23627.3</v>
      </c>
      <c r="F215" s="113"/>
      <c r="G215" s="114"/>
      <c r="H215" s="117"/>
      <c r="I215" s="117">
        <v>12330</v>
      </c>
      <c r="J215" s="109">
        <f t="shared" si="2"/>
        <v>52.185395707507844</v>
      </c>
      <c r="K215" s="113"/>
      <c r="L215" s="113">
        <v>23627.3</v>
      </c>
    </row>
    <row r="216" spans="2:12" ht="16.5" customHeight="1">
      <c r="B216" s="58"/>
      <c r="C216" s="65" t="s">
        <v>60</v>
      </c>
      <c r="D216" s="47"/>
      <c r="E216" s="113">
        <v>1303.2</v>
      </c>
      <c r="F216" s="113"/>
      <c r="G216" s="114"/>
      <c r="H216" s="117"/>
      <c r="I216" s="117">
        <v>589</v>
      </c>
      <c r="J216" s="109">
        <f t="shared" si="2"/>
        <v>45.19643953345611</v>
      </c>
      <c r="K216" s="113"/>
      <c r="L216" s="113">
        <v>1303.2</v>
      </c>
    </row>
    <row r="217" spans="2:12" ht="16.5" customHeight="1">
      <c r="B217" s="58"/>
      <c r="C217" s="65" t="s">
        <v>70</v>
      </c>
      <c r="D217" s="47"/>
      <c r="E217" s="113">
        <v>1264.7</v>
      </c>
      <c r="F217" s="113"/>
      <c r="G217" s="114"/>
      <c r="H217" s="117"/>
      <c r="I217" s="117">
        <v>636</v>
      </c>
      <c r="J217" s="109">
        <f t="shared" si="2"/>
        <v>50.28860599351624</v>
      </c>
      <c r="K217" s="113"/>
      <c r="L217" s="113">
        <v>1264.7</v>
      </c>
    </row>
    <row r="218" spans="2:12" ht="21" customHeight="1">
      <c r="B218" s="58"/>
      <c r="C218" s="65" t="s">
        <v>31</v>
      </c>
      <c r="D218" s="47"/>
      <c r="E218" s="113">
        <v>250.8</v>
      </c>
      <c r="F218" s="113"/>
      <c r="G218" s="114"/>
      <c r="H218" s="117"/>
      <c r="I218" s="117">
        <v>139</v>
      </c>
      <c r="J218" s="109">
        <f t="shared" si="2"/>
        <v>55.422647527910684</v>
      </c>
      <c r="K218" s="113"/>
      <c r="L218" s="113">
        <v>250.8</v>
      </c>
    </row>
    <row r="219" spans="2:12" ht="18" customHeight="1">
      <c r="B219" s="58"/>
      <c r="C219" s="65" t="s">
        <v>32</v>
      </c>
      <c r="D219" s="47"/>
      <c r="E219" s="113">
        <v>2671.7</v>
      </c>
      <c r="F219" s="113"/>
      <c r="G219" s="114"/>
      <c r="H219" s="117"/>
      <c r="I219" s="117">
        <v>1375</v>
      </c>
      <c r="J219" s="109">
        <f t="shared" si="2"/>
        <v>51.46535913463338</v>
      </c>
      <c r="K219" s="113"/>
      <c r="L219" s="113">
        <v>2671.7</v>
      </c>
    </row>
    <row r="220" spans="2:12" ht="33" customHeight="1">
      <c r="B220" s="58"/>
      <c r="C220" s="65" t="s">
        <v>54</v>
      </c>
      <c r="D220" s="47"/>
      <c r="E220" s="113">
        <v>1143.9</v>
      </c>
      <c r="F220" s="113"/>
      <c r="G220" s="114"/>
      <c r="H220" s="117"/>
      <c r="I220" s="117">
        <v>576</v>
      </c>
      <c r="J220" s="109">
        <f t="shared" si="2"/>
        <v>50.35405192761605</v>
      </c>
      <c r="K220" s="113"/>
      <c r="L220" s="113">
        <v>1143.9</v>
      </c>
    </row>
    <row r="221" spans="2:12" ht="18.75" customHeight="1">
      <c r="B221" s="58"/>
      <c r="C221" s="65" t="s">
        <v>40</v>
      </c>
      <c r="D221" s="47"/>
      <c r="E221" s="113">
        <v>1476.8</v>
      </c>
      <c r="F221" s="113"/>
      <c r="G221" s="114"/>
      <c r="H221" s="118"/>
      <c r="I221" s="118">
        <v>727</v>
      </c>
      <c r="J221" s="109">
        <f t="shared" si="2"/>
        <v>49.228060671722645</v>
      </c>
      <c r="K221" s="113"/>
      <c r="L221" s="113">
        <v>1476.8</v>
      </c>
    </row>
    <row r="222" spans="2:12" ht="21.75" customHeight="1" hidden="1">
      <c r="B222" s="58"/>
      <c r="C222" s="65"/>
      <c r="D222" s="47"/>
      <c r="E222" s="113"/>
      <c r="F222" s="113"/>
      <c r="G222" s="114"/>
      <c r="H222" s="117"/>
      <c r="I222" s="117"/>
      <c r="J222" s="109"/>
      <c r="K222" s="113"/>
      <c r="L222" s="113"/>
    </row>
    <row r="223" spans="2:12" ht="16.5" customHeight="1" hidden="1">
      <c r="B223" s="58"/>
      <c r="C223" s="73"/>
      <c r="D223" s="47"/>
      <c r="E223" s="113"/>
      <c r="F223" s="113"/>
      <c r="G223" s="114"/>
      <c r="H223" s="117"/>
      <c r="I223" s="117"/>
      <c r="J223" s="109" t="e">
        <f t="shared" si="2"/>
        <v>#DIV/0!</v>
      </c>
      <c r="K223" s="113"/>
      <c r="L223" s="113"/>
    </row>
    <row r="224" spans="2:12" ht="32.25" customHeight="1">
      <c r="B224" s="64"/>
      <c r="C224" s="66" t="s">
        <v>52</v>
      </c>
      <c r="D224" s="49"/>
      <c r="E224" s="139">
        <v>1535.9</v>
      </c>
      <c r="F224" s="139"/>
      <c r="G224" s="140"/>
      <c r="H224" s="141"/>
      <c r="I224" s="141">
        <v>487</v>
      </c>
      <c r="J224" s="109">
        <f t="shared" si="2"/>
        <v>31.70779347613777</v>
      </c>
      <c r="K224" s="139"/>
      <c r="L224" s="139">
        <v>1535.9</v>
      </c>
    </row>
    <row r="225" spans="2:12" ht="19.5" customHeight="1">
      <c r="B225" s="64"/>
      <c r="C225" s="66" t="s">
        <v>62</v>
      </c>
      <c r="D225" s="49"/>
      <c r="E225" s="139">
        <v>833.7</v>
      </c>
      <c r="F225" s="139"/>
      <c r="G225" s="140"/>
      <c r="H225" s="141"/>
      <c r="I225" s="141">
        <v>411</v>
      </c>
      <c r="J225" s="109">
        <f t="shared" si="2"/>
        <v>49.29830874415257</v>
      </c>
      <c r="K225" s="139"/>
      <c r="L225" s="139">
        <v>833.7</v>
      </c>
    </row>
    <row r="226" spans="2:12" ht="19.5" customHeight="1">
      <c r="B226" s="64"/>
      <c r="C226" s="66" t="s">
        <v>41</v>
      </c>
      <c r="D226" s="49"/>
      <c r="E226" s="139">
        <v>159.6</v>
      </c>
      <c r="F226" s="139"/>
      <c r="G226" s="140"/>
      <c r="H226" s="141"/>
      <c r="I226" s="141">
        <v>68</v>
      </c>
      <c r="J226" s="109">
        <f t="shared" si="2"/>
        <v>42.60651629072682</v>
      </c>
      <c r="K226" s="139"/>
      <c r="L226" s="139">
        <v>159.6</v>
      </c>
    </row>
    <row r="227" spans="2:12" ht="20.25" customHeight="1">
      <c r="B227" s="64"/>
      <c r="C227" s="66" t="s">
        <v>44</v>
      </c>
      <c r="D227" s="49"/>
      <c r="E227" s="139">
        <v>37668</v>
      </c>
      <c r="F227" s="139"/>
      <c r="G227" s="140"/>
      <c r="H227" s="141"/>
      <c r="I227" s="141">
        <v>14312</v>
      </c>
      <c r="J227" s="109">
        <f t="shared" si="2"/>
        <v>37.99511521716045</v>
      </c>
      <c r="K227" s="139"/>
      <c r="L227" s="139">
        <v>37668</v>
      </c>
    </row>
    <row r="228" spans="2:12" ht="36.75" customHeight="1" hidden="1">
      <c r="B228" s="64"/>
      <c r="C228" s="57"/>
      <c r="D228" s="50"/>
      <c r="E228" s="114"/>
      <c r="F228" s="114"/>
      <c r="G228" s="114"/>
      <c r="H228" s="114"/>
      <c r="I228" s="114"/>
      <c r="J228" s="109" t="e">
        <f t="shared" si="2"/>
        <v>#DIV/0!</v>
      </c>
      <c r="K228" s="109"/>
      <c r="L228" s="114"/>
    </row>
    <row r="229" spans="2:12" ht="16.5" customHeight="1" hidden="1">
      <c r="B229" s="64"/>
      <c r="C229" s="154"/>
      <c r="E229" s="114"/>
      <c r="F229" s="114"/>
      <c r="G229" s="114"/>
      <c r="H229" s="114"/>
      <c r="I229" s="114"/>
      <c r="J229" s="109" t="e">
        <f t="shared" si="2"/>
        <v>#DIV/0!</v>
      </c>
      <c r="K229" s="109"/>
      <c r="L229" s="114"/>
    </row>
    <row r="230" spans="2:12" ht="21.75" customHeight="1">
      <c r="B230" s="156" t="s">
        <v>121</v>
      </c>
      <c r="C230" s="60" t="s">
        <v>120</v>
      </c>
      <c r="E230" s="137">
        <f>E231+E232+E234+E233</f>
        <v>2681.7</v>
      </c>
      <c r="F230" s="153"/>
      <c r="G230" s="114"/>
      <c r="H230" s="114"/>
      <c r="I230" s="137">
        <f>I231+I232+I234+I233</f>
        <v>710</v>
      </c>
      <c r="J230" s="109">
        <f t="shared" si="2"/>
        <v>26.47574299884402</v>
      </c>
      <c r="K230" s="109"/>
      <c r="L230" s="137">
        <f>L231+L232+L234+L233</f>
        <v>2681.7</v>
      </c>
    </row>
    <row r="231" spans="2:12" ht="30.75" customHeight="1">
      <c r="B231" s="152"/>
      <c r="C231" s="155" t="s">
        <v>122</v>
      </c>
      <c r="E231" s="114">
        <v>50</v>
      </c>
      <c r="F231" s="153"/>
      <c r="G231" s="114"/>
      <c r="H231" s="114"/>
      <c r="I231" s="114">
        <v>0</v>
      </c>
      <c r="J231" s="109">
        <f t="shared" si="2"/>
        <v>0</v>
      </c>
      <c r="K231" s="109"/>
      <c r="L231" s="114">
        <v>50</v>
      </c>
    </row>
    <row r="232" spans="2:12" ht="16.5" customHeight="1">
      <c r="B232" s="152"/>
      <c r="C232" s="155" t="s">
        <v>123</v>
      </c>
      <c r="E232" s="114">
        <v>500</v>
      </c>
      <c r="F232" s="153"/>
      <c r="G232" s="114"/>
      <c r="H232" s="114"/>
      <c r="I232" s="114">
        <v>184</v>
      </c>
      <c r="J232" s="109">
        <f t="shared" si="2"/>
        <v>36.8</v>
      </c>
      <c r="K232" s="109"/>
      <c r="L232" s="114">
        <v>500</v>
      </c>
    </row>
    <row r="233" spans="2:12" ht="31.5" customHeight="1">
      <c r="B233" s="152"/>
      <c r="C233" s="155" t="s">
        <v>138</v>
      </c>
      <c r="E233" s="114">
        <v>1000</v>
      </c>
      <c r="F233" s="153"/>
      <c r="G233" s="114"/>
      <c r="H233" s="114"/>
      <c r="I233" s="114"/>
      <c r="J233" s="109"/>
      <c r="K233" s="109"/>
      <c r="L233" s="114">
        <v>1000</v>
      </c>
    </row>
    <row r="234" spans="2:12" ht="16.5" customHeight="1">
      <c r="B234" s="152"/>
      <c r="C234" s="155" t="s">
        <v>124</v>
      </c>
      <c r="E234" s="114">
        <v>1131.7</v>
      </c>
      <c r="F234" s="153"/>
      <c r="G234" s="114"/>
      <c r="H234" s="114"/>
      <c r="I234" s="114">
        <v>526</v>
      </c>
      <c r="J234" s="109">
        <f t="shared" si="2"/>
        <v>46.47874878501369</v>
      </c>
      <c r="K234" s="109"/>
      <c r="L234" s="114">
        <v>1131.7</v>
      </c>
    </row>
    <row r="235" spans="2:12" ht="16.5" customHeight="1">
      <c r="B235" s="156" t="s">
        <v>128</v>
      </c>
      <c r="C235" s="60" t="s">
        <v>125</v>
      </c>
      <c r="E235" s="137">
        <f>E236</f>
        <v>1126.6</v>
      </c>
      <c r="F235" s="153"/>
      <c r="G235" s="114"/>
      <c r="H235" s="114"/>
      <c r="I235" s="137">
        <f>I236</f>
        <v>456</v>
      </c>
      <c r="J235" s="109">
        <f t="shared" si="2"/>
        <v>40.47576779691106</v>
      </c>
      <c r="K235" s="109"/>
      <c r="L235" s="137">
        <f>L236</f>
        <v>1126.6</v>
      </c>
    </row>
    <row r="236" spans="2:12" ht="16.5" customHeight="1">
      <c r="B236" s="156"/>
      <c r="C236" s="155" t="s">
        <v>126</v>
      </c>
      <c r="E236" s="114">
        <v>1126.6</v>
      </c>
      <c r="F236" s="153"/>
      <c r="G236" s="114"/>
      <c r="H236" s="114"/>
      <c r="I236" s="114">
        <v>456</v>
      </c>
      <c r="J236" s="109">
        <f t="shared" si="2"/>
        <v>40.47576779691106</v>
      </c>
      <c r="K236" s="109"/>
      <c r="L236" s="114">
        <v>1126.6</v>
      </c>
    </row>
    <row r="237" spans="2:12" ht="30.75" customHeight="1">
      <c r="B237" s="156" t="s">
        <v>129</v>
      </c>
      <c r="C237" s="60" t="s">
        <v>127</v>
      </c>
      <c r="E237" s="137">
        <f>E238</f>
        <v>1761</v>
      </c>
      <c r="F237" s="153"/>
      <c r="G237" s="114"/>
      <c r="H237" s="114"/>
      <c r="I237" s="137">
        <f>I238</f>
        <v>798</v>
      </c>
      <c r="J237" s="109">
        <f t="shared" si="2"/>
        <v>45.31516183986371</v>
      </c>
      <c r="K237" s="109"/>
      <c r="L237" s="137">
        <f>L238</f>
        <v>1761</v>
      </c>
    </row>
    <row r="238" spans="2:12" ht="16.5" customHeight="1">
      <c r="B238" s="152"/>
      <c r="C238" s="155" t="s">
        <v>130</v>
      </c>
      <c r="E238" s="114">
        <v>1761</v>
      </c>
      <c r="F238" s="153"/>
      <c r="G238" s="114"/>
      <c r="H238" s="114"/>
      <c r="I238" s="114">
        <v>798</v>
      </c>
      <c r="J238" s="109">
        <f t="shared" si="2"/>
        <v>45.31516183986371</v>
      </c>
      <c r="K238" s="109"/>
      <c r="L238" s="114">
        <v>1761</v>
      </c>
    </row>
    <row r="239" spans="2:12" ht="19.5" thickBot="1">
      <c r="B239" s="59"/>
      <c r="C239" s="37" t="s">
        <v>81</v>
      </c>
      <c r="D239" s="32"/>
      <c r="E239" s="103">
        <f>E185+E163+E153+E135+E96+E80+E50+E71+E76+E230+E235+E237</f>
        <v>677402.7999999999</v>
      </c>
      <c r="F239" s="119"/>
      <c r="G239" s="104"/>
      <c r="H239" s="103"/>
      <c r="I239" s="103">
        <f>I185+I163+I153+I135+I96+I80+I50+I71+I76+I230+I235+I237</f>
        <v>230675</v>
      </c>
      <c r="J239" s="105">
        <f t="shared" si="2"/>
        <v>34.05285599646179</v>
      </c>
      <c r="K239" s="103"/>
      <c r="L239" s="103">
        <f>L185+L163+L153+L135+L96+L80+L50+L71+L76+L230+L235+L237</f>
        <v>677402.7999999999</v>
      </c>
    </row>
    <row r="240" spans="2:11" ht="24.75" customHeight="1" hidden="1" thickBot="1">
      <c r="B240" s="3"/>
      <c r="C240" s="17" t="s">
        <v>8</v>
      </c>
      <c r="D240" s="27"/>
      <c r="E240" s="84">
        <v>834</v>
      </c>
      <c r="F240" s="84"/>
      <c r="G240" s="84">
        <v>22767</v>
      </c>
      <c r="H240" s="84"/>
      <c r="I240" s="84"/>
      <c r="J240" s="103"/>
      <c r="K240" s="123"/>
    </row>
    <row r="241" spans="2:11" ht="13.5" customHeight="1" hidden="1" thickBot="1">
      <c r="B241" s="11"/>
      <c r="C241" s="12"/>
      <c r="D241" s="33"/>
      <c r="E241" s="124"/>
      <c r="F241" s="124"/>
      <c r="G241" s="124"/>
      <c r="H241" s="124"/>
      <c r="I241" s="124"/>
      <c r="J241" s="123"/>
      <c r="K241" s="125"/>
    </row>
    <row r="242" spans="2:11" ht="13.5" customHeight="1" hidden="1" thickBot="1">
      <c r="B242" s="19"/>
      <c r="C242" s="15"/>
      <c r="D242" s="33"/>
      <c r="E242" s="124"/>
      <c r="F242" s="124"/>
      <c r="G242" s="124"/>
      <c r="H242" s="126"/>
      <c r="I242" s="126"/>
      <c r="J242" s="125"/>
      <c r="K242" s="87"/>
    </row>
    <row r="243" spans="2:11" ht="21.75" customHeight="1" hidden="1">
      <c r="B243" s="19"/>
      <c r="C243" s="18"/>
      <c r="D243" s="34"/>
      <c r="E243" s="127"/>
      <c r="F243" s="127"/>
      <c r="G243" s="127"/>
      <c r="H243" s="128"/>
      <c r="I243" s="128"/>
      <c r="J243" s="87"/>
      <c r="K243" s="87"/>
    </row>
    <row r="244" spans="2:11" ht="18.75" customHeight="1" hidden="1">
      <c r="B244" s="19"/>
      <c r="C244" s="18"/>
      <c r="D244" s="34"/>
      <c r="E244" s="127"/>
      <c r="F244" s="127"/>
      <c r="G244" s="127"/>
      <c r="H244" s="128"/>
      <c r="I244" s="128"/>
      <c r="J244" s="87"/>
      <c r="K244" s="87"/>
    </row>
    <row r="245" spans="2:11" ht="16.5" customHeight="1" hidden="1">
      <c r="B245" s="19"/>
      <c r="C245" s="18"/>
      <c r="D245" s="34"/>
      <c r="E245" s="127"/>
      <c r="F245" s="127"/>
      <c r="G245" s="127"/>
      <c r="H245" s="128"/>
      <c r="I245" s="128"/>
      <c r="J245" s="87"/>
      <c r="K245" s="87"/>
    </row>
    <row r="246" spans="2:11" ht="19.5" customHeight="1" hidden="1" thickBot="1">
      <c r="B246" s="19"/>
      <c r="C246" s="16"/>
      <c r="D246" s="34"/>
      <c r="E246" s="127"/>
      <c r="F246" s="127"/>
      <c r="G246" s="127"/>
      <c r="H246" s="128"/>
      <c r="I246" s="128"/>
      <c r="J246" s="87"/>
      <c r="K246" s="87"/>
    </row>
    <row r="247" spans="2:11" ht="18" customHeight="1" hidden="1" thickBot="1">
      <c r="B247" s="19"/>
      <c r="C247" s="16"/>
      <c r="D247" s="34"/>
      <c r="E247" s="127"/>
      <c r="F247" s="127"/>
      <c r="G247" s="127"/>
      <c r="H247" s="128"/>
      <c r="I247" s="128"/>
      <c r="J247" s="87"/>
      <c r="K247" s="87"/>
    </row>
    <row r="248" spans="2:11" ht="13.5" customHeight="1" hidden="1" thickBot="1">
      <c r="B248" s="19"/>
      <c r="C248" s="16"/>
      <c r="D248" s="34"/>
      <c r="E248" s="127"/>
      <c r="F248" s="127"/>
      <c r="G248" s="127"/>
      <c r="H248" s="128"/>
      <c r="I248" s="128"/>
      <c r="J248" s="87"/>
      <c r="K248" s="129"/>
    </row>
    <row r="249" spans="2:11" ht="13.5" customHeight="1" hidden="1" thickBot="1">
      <c r="B249" s="20"/>
      <c r="C249" s="16"/>
      <c r="D249" s="34"/>
      <c r="E249" s="127"/>
      <c r="F249" s="127"/>
      <c r="G249" s="127"/>
      <c r="H249" s="127"/>
      <c r="I249" s="127"/>
      <c r="J249" s="129"/>
      <c r="K249" s="130"/>
    </row>
    <row r="250" spans="2:11" ht="13.5" customHeight="1" hidden="1" thickBot="1">
      <c r="B250" s="20"/>
      <c r="C250" s="16"/>
      <c r="D250" s="34"/>
      <c r="E250" s="127"/>
      <c r="F250" s="127"/>
      <c r="G250" s="127"/>
      <c r="H250" s="127"/>
      <c r="I250" s="127"/>
      <c r="J250" s="130"/>
      <c r="K250" s="130"/>
    </row>
    <row r="251" spans="1:11" ht="13.5" customHeight="1" hidden="1" thickBot="1">
      <c r="A251" s="8"/>
      <c r="B251" s="20"/>
      <c r="C251" s="21"/>
      <c r="D251" s="34"/>
      <c r="E251" s="127"/>
      <c r="F251" s="127"/>
      <c r="G251" s="127"/>
      <c r="H251" s="127"/>
      <c r="I251" s="127"/>
      <c r="J251" s="130"/>
      <c r="K251" s="127"/>
    </row>
    <row r="252" spans="1:11" ht="13.5" customHeight="1" hidden="1" thickBot="1">
      <c r="A252" s="8"/>
      <c r="B252" s="20"/>
      <c r="C252" s="42"/>
      <c r="D252" s="34"/>
      <c r="E252" s="127"/>
      <c r="F252" s="127"/>
      <c r="G252" s="127"/>
      <c r="H252" s="127"/>
      <c r="I252" s="127"/>
      <c r="J252" s="127"/>
      <c r="K252" s="127"/>
    </row>
    <row r="253" spans="1:11" ht="17.25" customHeight="1" thickBot="1">
      <c r="A253" s="8"/>
      <c r="B253" s="43"/>
      <c r="C253" s="143" t="s">
        <v>48</v>
      </c>
      <c r="D253" s="44"/>
      <c r="E253" s="144">
        <v>-13050.8</v>
      </c>
      <c r="F253" s="144"/>
      <c r="G253" s="144"/>
      <c r="H253" s="144"/>
      <c r="I253" s="160">
        <v>56396</v>
      </c>
      <c r="J253" s="145"/>
      <c r="K253" s="146"/>
    </row>
    <row r="254" spans="1:11" ht="3.75" customHeight="1" hidden="1" thickBot="1">
      <c r="A254" s="8"/>
      <c r="B254" s="22"/>
      <c r="C254" s="23"/>
      <c r="D254" s="24"/>
      <c r="E254" s="131"/>
      <c r="F254" s="131"/>
      <c r="G254" s="131"/>
      <c r="H254" s="131"/>
      <c r="I254" s="131"/>
      <c r="J254" s="132"/>
      <c r="K254" s="131"/>
    </row>
    <row r="255" spans="1:11" ht="12.75">
      <c r="A255" s="8"/>
      <c r="B255" s="22"/>
      <c r="C255" s="23"/>
      <c r="D255" s="24"/>
      <c r="E255" s="131"/>
      <c r="F255" s="131"/>
      <c r="G255" s="131"/>
      <c r="H255" s="131"/>
      <c r="I255" s="131"/>
      <c r="J255" s="131"/>
      <c r="K255" s="131"/>
    </row>
    <row r="256" spans="1:11" ht="44.25" customHeight="1">
      <c r="A256" s="51"/>
      <c r="B256" s="52"/>
      <c r="C256" s="52"/>
      <c r="D256" s="52"/>
      <c r="E256" s="133"/>
      <c r="F256" s="133"/>
      <c r="G256" s="133"/>
      <c r="H256" s="133"/>
      <c r="I256" s="133"/>
      <c r="J256" s="131"/>
      <c r="K256" s="133"/>
    </row>
    <row r="257" spans="1:11" ht="13.5" customHeight="1">
      <c r="A257" s="51"/>
      <c r="B257" s="169"/>
      <c r="C257" s="169"/>
      <c r="D257" s="51"/>
      <c r="E257" s="134"/>
      <c r="F257" s="134"/>
      <c r="G257" s="135"/>
      <c r="H257" s="135"/>
      <c r="I257" s="135"/>
      <c r="J257" s="133"/>
      <c r="K257" s="135"/>
    </row>
    <row r="258" spans="1:10" ht="93" customHeight="1">
      <c r="A258" s="8"/>
      <c r="B258" s="13"/>
      <c r="C258" s="14"/>
      <c r="J258" s="135"/>
    </row>
    <row r="259" spans="1:3" ht="30" customHeight="1">
      <c r="A259" s="8"/>
      <c r="C259" s="9"/>
    </row>
    <row r="260" spans="1:3" ht="12.75">
      <c r="A260" s="8"/>
      <c r="C260" s="9"/>
    </row>
    <row r="261" spans="1:3" ht="12.75">
      <c r="A261" s="8"/>
      <c r="C261" s="9"/>
    </row>
    <row r="262" spans="1:3" ht="12.75">
      <c r="A262" s="8"/>
      <c r="C262" s="9"/>
    </row>
    <row r="263" spans="1:3" ht="12.75">
      <c r="A263" s="8"/>
      <c r="C263" s="9"/>
    </row>
    <row r="264" spans="1:3" ht="12.75">
      <c r="A264" s="8"/>
      <c r="C264" s="9"/>
    </row>
    <row r="265" spans="1:3" ht="12.75">
      <c r="A265" s="8"/>
      <c r="C265" s="9"/>
    </row>
    <row r="266" ht="12.75">
      <c r="C266" s="9"/>
    </row>
    <row r="267" ht="18.75" customHeight="1">
      <c r="C267" s="9"/>
    </row>
    <row r="268" spans="1:3" ht="25.5" customHeight="1">
      <c r="A268" s="13"/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9"/>
    </row>
    <row r="273" ht="12.75">
      <c r="C273" s="9"/>
    </row>
    <row r="274" ht="12.75">
      <c r="C274" s="9"/>
    </row>
    <row r="275" ht="12.75">
      <c r="C275" s="9"/>
    </row>
    <row r="276" ht="12.75">
      <c r="C276" s="9"/>
    </row>
    <row r="277" ht="12.75">
      <c r="C277" s="9"/>
    </row>
    <row r="278" ht="12.75">
      <c r="C278" s="9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</sheetData>
  <sheetProtection/>
  <mergeCells count="15">
    <mergeCell ref="B257:C257"/>
    <mergeCell ref="B11:C12"/>
    <mergeCell ref="K11:K12"/>
    <mergeCell ref="B110:C110"/>
    <mergeCell ref="B169:C169"/>
    <mergeCell ref="D11:D12"/>
    <mergeCell ref="F11:F12"/>
    <mergeCell ref="J11:J12"/>
    <mergeCell ref="L11:L12"/>
    <mergeCell ref="B8:K9"/>
    <mergeCell ref="G11:G12"/>
    <mergeCell ref="I11:I12"/>
    <mergeCell ref="E11:E12"/>
    <mergeCell ref="H11:H12"/>
    <mergeCell ref="C10:J10"/>
  </mergeCells>
  <printOptions/>
  <pageMargins left="0" right="0" top="0" bottom="0" header="0" footer="0"/>
  <pageSetup fitToHeight="3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123</cp:lastModifiedBy>
  <cp:lastPrinted>2011-07-08T07:20:03Z</cp:lastPrinted>
  <dcterms:created xsi:type="dcterms:W3CDTF">2005-02-24T04:25:28Z</dcterms:created>
  <dcterms:modified xsi:type="dcterms:W3CDTF">2011-07-08T07:20:18Z</dcterms:modified>
  <cp:category/>
  <cp:version/>
  <cp:contentType/>
  <cp:contentStatus/>
</cp:coreProperties>
</file>